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worksheets/sheet6.xml" ContentType="application/vnd.openxmlformats-officedocument.spreadsheetml.worksheet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6552" windowHeight="7680" firstSheet="2" activeTab="5"/>
  </bookViews>
  <sheets>
    <sheet name="Figure1" sheetId="1" r:id="rId1"/>
    <sheet name="Figure2" sheetId="2" r:id="rId2"/>
    <sheet name="Figure3" sheetId="3" r:id="rId3"/>
    <sheet name="W-YFr" sheetId="4" r:id="rId4"/>
    <sheet name="W-YFr-UK" sheetId="5" r:id="rId5"/>
    <sheet name="W-YFr-UK-Sw" sheetId="6" r:id="rId6"/>
    <sheet name="Table1" sheetId="7" r:id="rId7"/>
    <sheet name="Figure5" sheetId="8" r:id="rId8"/>
    <sheet name="Figure6" sheetId="9" r:id="rId9"/>
    <sheet name="Figure7" sheetId="10" r:id="rId10"/>
    <sheet name="Figure8" sheetId="11" r:id="rId11"/>
    <sheet name="Figure9" sheetId="12" r:id="rId12"/>
    <sheet name="Table2" sheetId="13" r:id="rId13"/>
    <sheet name="Figure10" sheetId="14" r:id="rId14"/>
    <sheet name="Figure11" sheetId="15" r:id="rId15"/>
    <sheet name="Figure12" sheetId="16" r:id="rId16"/>
    <sheet name="Figure13" sheetId="17" r:id="rId17"/>
    <sheet name="Figure14" sheetId="18" r:id="rId18"/>
    <sheet name="Figure15a" sheetId="19" r:id="rId19"/>
    <sheet name="Figure15b" sheetId="20" r:id="rId20"/>
    <sheet name="Figure16" sheetId="21" r:id="rId21"/>
    <sheet name="Figure17" sheetId="22" r:id="rId22"/>
    <sheet name="Figure18" sheetId="23" r:id="rId23"/>
    <sheet name="Table3" sheetId="24" r:id="rId24"/>
    <sheet name="Figure19a" sheetId="25" r:id="rId25"/>
    <sheet name="Figure19b" sheetId="26" r:id="rId26"/>
    <sheet name="Table4" sheetId="27" r:id="rId27"/>
    <sheet name="Figure20a" sheetId="28" r:id="rId28"/>
    <sheet name="Figure21a" sheetId="29" r:id="rId29"/>
    <sheet name="Figure22a" sheetId="30" r:id="rId30"/>
    <sheet name="Figure23a" sheetId="31" r:id="rId31"/>
    <sheet name="Table5" sheetId="32" r:id="rId32"/>
    <sheet name="Figure20b" sheetId="33" r:id="rId33"/>
    <sheet name="Figure21b" sheetId="34" r:id="rId34"/>
    <sheet name="Figure22b" sheetId="35" r:id="rId35"/>
    <sheet name="Figure23b" sheetId="36" r:id="rId36"/>
    <sheet name="Figure24a" sheetId="37" r:id="rId37"/>
    <sheet name="Figure24b" sheetId="38" r:id="rId38"/>
    <sheet name="Figure25a" sheetId="39" r:id="rId39"/>
    <sheet name="Figure25b" sheetId="40" r:id="rId40"/>
    <sheet name="DataFigures" sheetId="41" r:id="rId41"/>
    <sheet name="datafig9-10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column_headings" localSheetId="26">#REF!</definedName>
    <definedName name="column_headings" localSheetId="31">#REF!</definedName>
    <definedName name="column_headings">#REF!</definedName>
    <definedName name="column_numbers" localSheetId="26">#REF!</definedName>
    <definedName name="column_numbers" localSheetId="31">#REF!</definedName>
    <definedName name="column_numbers">#REF!</definedName>
    <definedName name="data" localSheetId="26">#REF!</definedName>
    <definedName name="data" localSheetId="31">#REF!</definedName>
    <definedName name="data">#REF!</definedName>
    <definedName name="data2" localSheetId="26">#REF!</definedName>
    <definedName name="data2" localSheetId="31">#REF!</definedName>
    <definedName name="data2">#REF!</definedName>
    <definedName name="ea_flux" localSheetId="26">#REF!</definedName>
    <definedName name="ea_flux" localSheetId="31">#REF!</definedName>
    <definedName name="ea_flux">#REF!</definedName>
    <definedName name="Equilibre" localSheetId="26">#REF!</definedName>
    <definedName name="Equilibre" localSheetId="31">#REF!</definedName>
    <definedName name="Equilibre">#REF!</definedName>
    <definedName name="footnotes" localSheetId="26">#REF!</definedName>
    <definedName name="footnotes" localSheetId="31">#REF!</definedName>
    <definedName name="footnotes">#REF!</definedName>
    <definedName name="PIB" localSheetId="26">#REF!</definedName>
    <definedName name="PIB" localSheetId="31">#REF!</definedName>
    <definedName name="PIB">#REF!</definedName>
    <definedName name="ressources" localSheetId="26">#REF!</definedName>
    <definedName name="ressources" localSheetId="31">#REF!</definedName>
    <definedName name="ressources">#REF!</definedName>
    <definedName name="rpflux" localSheetId="26">#REF!</definedName>
    <definedName name="rpflux" localSheetId="31">#REF!</definedName>
    <definedName name="rpflux">#REF!</definedName>
    <definedName name="rptof" localSheetId="26">#REF!</definedName>
    <definedName name="rptof" localSheetId="31">#REF!</definedName>
    <definedName name="rptof">#REF!</definedName>
    <definedName name="spanners_level1" localSheetId="26">#REF!</definedName>
    <definedName name="spanners_level1" localSheetId="31">#REF!</definedName>
    <definedName name="spanners_level1">#REF!</definedName>
    <definedName name="spanners_level2" localSheetId="26">#REF!</definedName>
    <definedName name="spanners_level2" localSheetId="31">#REF!</definedName>
    <definedName name="spanners_level2">#REF!</definedName>
    <definedName name="spanners_level3" localSheetId="26">#REF!</definedName>
    <definedName name="spanners_level3" localSheetId="31">#REF!</definedName>
    <definedName name="spanners_level3">#REF!</definedName>
    <definedName name="spanners_level4" localSheetId="26">#REF!</definedName>
    <definedName name="spanners_level4" localSheetId="31">#REF!</definedName>
    <definedName name="spanners_level4">#REF!</definedName>
    <definedName name="spanners_level5" localSheetId="26">#REF!</definedName>
    <definedName name="spanners_level5" localSheetId="31">#REF!</definedName>
    <definedName name="spanners_level5">#REF!</definedName>
    <definedName name="stub_lines" localSheetId="26">#REF!</definedName>
    <definedName name="stub_lines" localSheetId="31">#REF!</definedName>
    <definedName name="stub_lines">#REF!</definedName>
    <definedName name="temp">#REF!</definedName>
    <definedName name="titles" localSheetId="26">#REF!</definedName>
    <definedName name="titles" localSheetId="31">#REF!</definedName>
    <definedName name="titles">#REF!</definedName>
    <definedName name="totals" localSheetId="26">#REF!</definedName>
    <definedName name="totals" localSheetId="31">#REF!</definedName>
    <definedName name="totals">#REF!</definedName>
    <definedName name="xxx" localSheetId="26">#REF!</definedName>
    <definedName name="xxx" localSheetId="31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<sst xmlns="http://schemas.openxmlformats.org/spreadsheetml/2006/main" count="200" uniqueCount="136">
  <si>
    <t>20-29</t>
  </si>
  <si>
    <t>30-39</t>
  </si>
  <si>
    <t>40-49</t>
  </si>
  <si>
    <t>50-59</t>
  </si>
  <si>
    <t>60-69</t>
  </si>
  <si>
    <t>70-79</t>
  </si>
  <si>
    <t>80+</t>
  </si>
  <si>
    <t>Age</t>
  </si>
  <si>
    <t>Wealth/average wealth</t>
  </si>
  <si>
    <t>A=20</t>
  </si>
  <si>
    <t>I=40</t>
  </si>
  <si>
    <t>D=70</t>
  </si>
  <si>
    <t>Series used to construct the various figures</t>
  </si>
  <si>
    <t>All series are extracted from appendix tables (see formulas)</t>
  </si>
  <si>
    <t>labor share</t>
  </si>
  <si>
    <t>capital share</t>
  </si>
  <si>
    <t>growth rate</t>
  </si>
  <si>
    <t>Population</t>
  </si>
  <si>
    <t>Pop 20+</t>
  </si>
  <si>
    <t>Age of decedents</t>
  </si>
  <si>
    <t>Age of heirs</t>
  </si>
  <si>
    <t>Table 1: Accumulation of private wealth in France, 1820-2009</t>
  </si>
  <si>
    <t xml:space="preserve">Real growth rate of national income </t>
  </si>
  <si>
    <t xml:space="preserve">Real growth rate of private wealth </t>
  </si>
  <si>
    <t>Savings-induced wealth growth rate</t>
  </si>
  <si>
    <t xml:space="preserve">Memo: Consumer price inflation </t>
  </si>
  <si>
    <t>g</t>
  </si>
  <si>
    <t>q</t>
  </si>
  <si>
    <t>p</t>
  </si>
  <si>
    <t>1820-2009</t>
  </si>
  <si>
    <t>1820-1913</t>
  </si>
  <si>
    <t>1913-2009</t>
  </si>
  <si>
    <t>1913-1949</t>
  </si>
  <si>
    <t>1949-1979</t>
  </si>
  <si>
    <t>1979-2009</t>
  </si>
  <si>
    <r>
      <t>g</t>
    </r>
    <r>
      <rPr>
        <vertAlign val="subscript"/>
        <sz val="18"/>
        <rFont val="Arial"/>
        <family val="2"/>
      </rPr>
      <t>w</t>
    </r>
  </si>
  <si>
    <r>
      <t>g</t>
    </r>
    <r>
      <rPr>
        <vertAlign val="subscript"/>
        <sz val="18"/>
        <rFont val="Arial"/>
        <family val="2"/>
      </rPr>
      <t>ws</t>
    </r>
    <r>
      <rPr>
        <sz val="18"/>
        <rFont val="Arial"/>
        <family val="2"/>
      </rPr>
      <t xml:space="preserve"> = s/β     </t>
    </r>
  </si>
  <si>
    <t>Capital-gains-induced wealth    growth rate</t>
  </si>
  <si>
    <t>H=30</t>
  </si>
  <si>
    <t>Wealth/average wealth with demo noise</t>
  </si>
  <si>
    <t>Table 2: Raw age-wealth-at-death profiles in France, 1820-2008</t>
  </si>
  <si>
    <t>%Bt/Yt simulated</t>
  </si>
  <si>
    <t>lifetime ressources series</t>
  </si>
  <si>
    <r>
      <t>µ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</si>
  <si>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</si>
  <si>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Figures 1-2</t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</si>
  <si>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</si>
  <si>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3</t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</si>
  <si>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</si>
  <si>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</si>
  <si>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</si>
  <si>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4</t>
  </si>
  <si>
    <t>Figure 5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</si>
  <si>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</si>
  <si>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µ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*</t>
    </r>
  </si>
  <si>
    <t>Figure 8</t>
  </si>
  <si>
    <t>Figure 6</t>
  </si>
  <si>
    <t>Figure 7</t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</si>
  <si>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</si>
  <si>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</si>
  <si>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t>Figure 9</t>
  </si>
  <si>
    <t>capital share (inc. govt interest)</t>
  </si>
  <si>
    <t xml:space="preserve">after-tax rate of return </t>
  </si>
  <si>
    <t>after-tax rate of return (inc. K gains &amp; losses)</t>
  </si>
  <si>
    <t xml:space="preserve">r = α/β     </t>
  </si>
  <si>
    <t>Capital tax rate</t>
  </si>
  <si>
    <r>
      <t>τ</t>
    </r>
    <r>
      <rPr>
        <vertAlign val="subscript"/>
        <sz val="18"/>
        <rFont val="Arial"/>
        <family val="2"/>
      </rPr>
      <t>K</t>
    </r>
  </si>
  <si>
    <t>Real rate of capital gains</t>
  </si>
  <si>
    <t>d</t>
  </si>
  <si>
    <t>After-tax real rate of return (incl. k gains &amp; losses)</t>
  </si>
  <si>
    <t>Table 3: Rates of return vs growth rates in France, 1820-2009</t>
  </si>
  <si>
    <t>Table D7</t>
  </si>
  <si>
    <t>Table D8</t>
  </si>
  <si>
    <t>Table D9</t>
  </si>
  <si>
    <t>Table D10</t>
  </si>
  <si>
    <t>R=60</t>
  </si>
  <si>
    <t>Labor income/labor income with demo noise</t>
  </si>
  <si>
    <t>Age A=20 (adulthood)</t>
  </si>
  <si>
    <t>Age H=30 (parenthood)</t>
  </si>
  <si>
    <t>Age I=D-H=40 (inheritance)</t>
  </si>
  <si>
    <t>Age R=60 (retirement)</t>
  </si>
  <si>
    <t>Age D=70 (death)</t>
  </si>
  <si>
    <t>Age a      (A≤a≤D)</t>
  </si>
  <si>
    <t>A</t>
  </si>
  <si>
    <t>H</t>
  </si>
  <si>
    <t>D</t>
  </si>
  <si>
    <t>Figure 10: Demographic structure of the model (continuous time)</t>
  </si>
  <si>
    <t>After-tax rate of return</t>
  </si>
  <si>
    <t xml:space="preserve">Rate of return on private wealth </t>
  </si>
  <si>
    <t xml:space="preserve">Growth rate of national income </t>
  </si>
  <si>
    <t>Rate of capital destruct. (wars)</t>
  </si>
  <si>
    <t>Top 10%</t>
  </si>
  <si>
    <t>"Upper Class"</t>
  </si>
  <si>
    <t>incl. Top 1%</t>
  </si>
  <si>
    <t>"Very Rich"</t>
  </si>
  <si>
    <t>incl. Other 9%</t>
  </si>
  <si>
    <t>Middle 40%</t>
  </si>
  <si>
    <t>"Middle Class"</t>
  </si>
  <si>
    <t>Bottom 50%</t>
  </si>
  <si>
    <t>"Poor"</t>
  </si>
  <si>
    <t>"Rich"</t>
  </si>
  <si>
    <t>Inherited wealth</t>
  </si>
  <si>
    <t>Table 4: Intra-cohort distributions of labor income and inheritance, France, 1910 vs 2010</t>
  </si>
  <si>
    <t>Labor income 1910-2010</t>
  </si>
  <si>
    <t xml:space="preserve">Labor income </t>
  </si>
  <si>
    <t>Shares in aggregate labor income or inherited wealth</t>
  </si>
  <si>
    <t>Inherited wealth with 1910 distribution</t>
  </si>
  <si>
    <r>
      <t>Table 5: Lifetime inequality: illustration with cohorts born in the 1970s</t>
    </r>
    <r>
      <rPr>
        <sz val="22"/>
        <rFont val="Arial"/>
        <family val="2"/>
      </rPr>
      <t xml:space="preserve"> </t>
    </r>
  </si>
  <si>
    <t>Cohorts averages         (€ 2009)</t>
  </si>
  <si>
    <t>Lifetime ressources capitalized at age 50</t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</si>
  <si>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  </t>
    </r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</si>
  <si>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+ q + d   </t>
    </r>
  </si>
  <si>
    <t>Table A4</t>
  </si>
  <si>
    <t>Table B2</t>
  </si>
  <si>
    <t>Table A2</t>
  </si>
  <si>
    <t>Table C2</t>
  </si>
  <si>
    <t>Table B5</t>
  </si>
  <si>
    <t>Tables D5-D6</t>
  </si>
  <si>
    <t>Table D5-D6</t>
  </si>
  <si>
    <t>Figure 14</t>
  </si>
  <si>
    <t>Figure15a</t>
  </si>
  <si>
    <t>Figure 15b</t>
  </si>
  <si>
    <t>saving rate</t>
  </si>
  <si>
    <t>Table A12</t>
  </si>
  <si>
    <t>Figure 16</t>
  </si>
  <si>
    <t>Figure 17</t>
  </si>
  <si>
    <t xml:space="preserve"> pre-tax rate of return</t>
  </si>
  <si>
    <t>Figure A15</t>
  </si>
  <si>
    <t>Figures 19-23</t>
  </si>
  <si>
    <t>Figures 24-25</t>
  </si>
  <si>
    <t>inheritance share series</t>
  </si>
  <si>
    <t>Figure C1</t>
  </si>
  <si>
    <t>UK</t>
  </si>
  <si>
    <t>W/Y</t>
  </si>
  <si>
    <t>B/Y</t>
  </si>
  <si>
    <t>Sweden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</si>
</sst>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8.2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9.75"/>
      <name val="Arial"/>
      <family val="2"/>
    </font>
    <font>
      <sz val="18"/>
      <name val="Arial"/>
      <family val="2"/>
    </font>
    <font>
      <sz val="19.5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7"/>
      <name val="Helvetica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vertAlign val="subscript"/>
      <sz val="20"/>
      <name val="Arial"/>
      <family val="2"/>
    </font>
    <font>
      <i/>
      <sz val="10"/>
      <name val="Arial"/>
      <family val="2"/>
    </font>
    <font>
      <vertAlign val="subscript"/>
      <sz val="1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sz val="18.5"/>
      <name val="Arial"/>
      <family val="2"/>
    </font>
    <font>
      <sz val="17.25"/>
      <name val="Arial"/>
      <family val="2"/>
    </font>
    <font>
      <sz val="14"/>
      <name val="Arial"/>
      <family val="0"/>
    </font>
    <font>
      <sz val="23.25"/>
      <name val="Arial"/>
      <family val="2"/>
    </font>
    <font>
      <sz val="21.25"/>
      <name val="Arial"/>
      <family val="2"/>
    </font>
    <font>
      <sz val="16"/>
      <name val="Arial"/>
      <family val="0"/>
    </font>
    <font>
      <i/>
      <sz val="22"/>
      <name val="Arial Narrow"/>
      <family val="2"/>
    </font>
    <font>
      <sz val="22"/>
      <name val="Arial Narrow"/>
      <family val="2"/>
    </font>
    <font>
      <i/>
      <sz val="22"/>
      <name val="Arial"/>
      <family val="2"/>
    </font>
    <font>
      <i/>
      <sz val="20"/>
      <name val="Arial"/>
      <family val="2"/>
    </font>
    <font>
      <b/>
      <sz val="8"/>
      <name val="Arial Narrow"/>
      <family val="2"/>
    </font>
    <font>
      <b/>
      <sz val="20.25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9" fillId="0" borderId="1">
      <alignment horizontal="center"/>
      <protection/>
    </xf>
    <xf numFmtId="0" fontId="14" fillId="0" borderId="2" applyNumberFormat="0" applyFont="0" applyFill="0" applyAlignment="0" applyProtection="0"/>
    <xf numFmtId="2" fontId="14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26" applyFont="1">
      <alignment/>
      <protection/>
    </xf>
    <xf numFmtId="0" fontId="21" fillId="0" borderId="0" xfId="26" applyFont="1">
      <alignment/>
      <protection/>
    </xf>
    <xf numFmtId="0" fontId="17" fillId="0" borderId="0" xfId="26">
      <alignment/>
      <protection/>
    </xf>
    <xf numFmtId="0" fontId="22" fillId="0" borderId="0" xfId="27" applyFont="1" applyAlignment="1">
      <alignment horizontal="center"/>
      <protection/>
    </xf>
    <xf numFmtId="9" fontId="22" fillId="0" borderId="0" xfId="27" applyNumberFormat="1" applyFont="1" applyAlignment="1">
      <alignment horizontal="center"/>
      <protection/>
    </xf>
    <xf numFmtId="0" fontId="17" fillId="0" borderId="0" xfId="27" applyFont="1">
      <alignment/>
      <protection/>
    </xf>
    <xf numFmtId="0" fontId="22" fillId="0" borderId="0" xfId="27" applyFont="1">
      <alignment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2" fillId="0" borderId="3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9" fontId="12" fillId="0" borderId="4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7" fontId="38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42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26" applyFont="1" applyBorder="1">
      <alignment/>
      <protection/>
    </xf>
    <xf numFmtId="0" fontId="12" fillId="0" borderId="10" xfId="26" applyFont="1" applyBorder="1" applyAlignment="1">
      <alignment horizontal="center"/>
      <protection/>
    </xf>
    <xf numFmtId="9" fontId="24" fillId="0" borderId="0" xfId="26" applyNumberFormat="1" applyFont="1" applyBorder="1" applyAlignment="1">
      <alignment horizontal="center"/>
      <protection/>
    </xf>
    <xf numFmtId="9" fontId="24" fillId="0" borderId="11" xfId="26" applyNumberFormat="1" applyFont="1" applyBorder="1" applyAlignment="1">
      <alignment horizontal="center"/>
      <protection/>
    </xf>
    <xf numFmtId="9" fontId="12" fillId="0" borderId="0" xfId="26" applyNumberFormat="1" applyFont="1" applyBorder="1" applyAlignment="1">
      <alignment horizontal="center"/>
      <protection/>
    </xf>
    <xf numFmtId="9" fontId="12" fillId="0" borderId="11" xfId="26" applyNumberFormat="1" applyFont="1" applyBorder="1" applyAlignment="1">
      <alignment horizontal="center"/>
      <protection/>
    </xf>
    <xf numFmtId="0" fontId="12" fillId="0" borderId="10" xfId="27" applyFont="1" applyBorder="1" applyAlignment="1">
      <alignment horizontal="center"/>
      <protection/>
    </xf>
    <xf numFmtId="0" fontId="12" fillId="0" borderId="17" xfId="27" applyFont="1" applyBorder="1" applyAlignment="1">
      <alignment horizontal="center"/>
      <protection/>
    </xf>
    <xf numFmtId="9" fontId="12" fillId="0" borderId="8" xfId="26" applyNumberFormat="1" applyFont="1" applyBorder="1" applyAlignment="1">
      <alignment horizontal="center"/>
      <protection/>
    </xf>
    <xf numFmtId="9" fontId="12" fillId="0" borderId="22" xfId="26" applyNumberFormat="1" applyFont="1" applyBorder="1" applyAlignment="1">
      <alignment horizontal="center"/>
      <protection/>
    </xf>
    <xf numFmtId="0" fontId="12" fillId="0" borderId="23" xfId="27" applyFont="1" applyBorder="1" applyAlignment="1">
      <alignment horizontal="center"/>
      <protection/>
    </xf>
    <xf numFmtId="9" fontId="12" fillId="0" borderId="24" xfId="26" applyNumberFormat="1" applyFont="1" applyBorder="1" applyAlignment="1">
      <alignment horizontal="center"/>
      <protection/>
    </xf>
    <xf numFmtId="9" fontId="12" fillId="0" borderId="25" xfId="26" applyNumberFormat="1" applyFont="1" applyBorder="1" applyAlignment="1">
      <alignment horizont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/>
    </xf>
    <xf numFmtId="164" fontId="23" fillId="0" borderId="26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2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3" fillId="0" borderId="28" xfId="26" applyFont="1" applyBorder="1" applyAlignment="1">
      <alignment horizontal="center" vertical="center"/>
      <protection/>
    </xf>
    <xf numFmtId="0" fontId="12" fillId="0" borderId="31" xfId="26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26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12" xfId="26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9" fontId="38" fillId="0" borderId="28" xfId="0" applyNumberFormat="1" applyFont="1" applyBorder="1" applyAlignment="1">
      <alignment horizontal="center" vertical="center"/>
    </xf>
    <xf numFmtId="9" fontId="38" fillId="0" borderId="29" xfId="0" applyNumberFormat="1" applyFont="1" applyBorder="1" applyAlignment="1">
      <alignment horizontal="center" vertical="center"/>
    </xf>
    <xf numFmtId="9" fontId="38" fillId="0" borderId="30" xfId="0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9" fontId="38" fillId="0" borderId="0" xfId="0" applyNumberFormat="1" applyFont="1" applyBorder="1" applyAlignment="1">
      <alignment horizontal="center" vertical="center"/>
    </xf>
    <xf numFmtId="9" fontId="38" fillId="0" borderId="1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9" fontId="38" fillId="0" borderId="28" xfId="0" applyNumberFormat="1" applyFont="1" applyBorder="1" applyAlignment="1">
      <alignment horizontal="center" vertical="center" wrapText="1"/>
    </xf>
    <xf numFmtId="9" fontId="38" fillId="0" borderId="29" xfId="0" applyNumberFormat="1" applyFont="1" applyBorder="1" applyAlignment="1">
      <alignment horizontal="center" vertical="center" wrapText="1"/>
    </xf>
    <xf numFmtId="9" fontId="38" fillId="0" borderId="30" xfId="0" applyNumberFormat="1" applyFont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center" vertical="center" wrapText="1"/>
    </xf>
    <xf numFmtId="9" fontId="38" fillId="0" borderId="0" xfId="0" applyNumberFormat="1" applyFont="1" applyBorder="1" applyAlignment="1">
      <alignment horizontal="center" vertical="center" wrapText="1"/>
    </xf>
    <xf numFmtId="9" fontId="38" fillId="0" borderId="11" xfId="0" applyNumberFormat="1" applyFont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177" fontId="41" fillId="0" borderId="28" xfId="0" applyNumberFormat="1" applyFont="1" applyBorder="1" applyAlignment="1">
      <alignment horizontal="center" vertical="center" wrapText="1"/>
    </xf>
    <xf numFmtId="177" fontId="41" fillId="0" borderId="29" xfId="0" applyNumberFormat="1" applyFont="1" applyBorder="1" applyAlignment="1">
      <alignment horizontal="center" vertical="center" wrapText="1"/>
    </xf>
    <xf numFmtId="177" fontId="41" fillId="0" borderId="3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 wrapText="1"/>
    </xf>
    <xf numFmtId="177" fontId="41" fillId="0" borderId="11" xfId="0" applyNumberFormat="1" applyFont="1" applyBorder="1" applyAlignment="1">
      <alignment horizontal="center" vertical="center" wrapText="1"/>
    </xf>
    <xf numFmtId="177" fontId="41" fillId="0" borderId="0" xfId="0" applyNumberFormat="1" applyFont="1" applyAlignment="1">
      <alignment horizontal="center" vertical="center" wrapText="1"/>
    </xf>
    <xf numFmtId="177" fontId="41" fillId="0" borderId="17" xfId="0" applyNumberFormat="1" applyFont="1" applyBorder="1" applyAlignment="1">
      <alignment horizontal="center" vertical="center" wrapText="1"/>
    </xf>
    <xf numFmtId="177" fontId="41" fillId="0" borderId="8" xfId="0" applyNumberFormat="1" applyFont="1" applyBorder="1" applyAlignment="1">
      <alignment horizontal="center" vertical="center" wrapText="1"/>
    </xf>
    <xf numFmtId="177" fontId="41" fillId="0" borderId="22" xfId="0" applyNumberFormat="1" applyFont="1" applyBorder="1" applyAlignment="1">
      <alignment horizontal="center"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177" fontId="8" fillId="0" borderId="29" xfId="0" applyNumberFormat="1" applyFont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" fontId="41" fillId="0" borderId="28" xfId="0" applyNumberFormat="1" applyFont="1" applyBorder="1" applyAlignment="1">
      <alignment horizontal="center" vertical="center" wrapText="1"/>
    </xf>
    <xf numFmtId="1" fontId="41" fillId="0" borderId="29" xfId="0" applyNumberFormat="1" applyFont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8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AppendixTables(DemoDataFR)" xfId="26"/>
    <cellStyle name="Normal_decfrat" xfId="27"/>
    <cellStyle name="Percent" xfId="28"/>
    <cellStyle name="style_col_headings" xfId="29"/>
    <cellStyle name="Total" xfId="30"/>
    <cellStyle name="Virgule fix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worksheet" Target="worksheets/sheet4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worksheet" Target="worksheets/sheet5.xml" /><Relationship Id="rId28" Type="http://schemas.openxmlformats.org/officeDocument/2006/relationships/chartsheet" Target="chartsheets/sheet23.xml" /><Relationship Id="rId29" Type="http://schemas.openxmlformats.org/officeDocument/2006/relationships/chartsheet" Target="chartsheets/sheet24.xml" /><Relationship Id="rId30" Type="http://schemas.openxmlformats.org/officeDocument/2006/relationships/chartsheet" Target="chartsheets/sheet25.xml" /><Relationship Id="rId31" Type="http://schemas.openxmlformats.org/officeDocument/2006/relationships/chartsheet" Target="chartsheets/sheet26.xml" /><Relationship Id="rId32" Type="http://schemas.openxmlformats.org/officeDocument/2006/relationships/worksheet" Target="worksheets/sheet6.xml" /><Relationship Id="rId33" Type="http://schemas.openxmlformats.org/officeDocument/2006/relationships/chartsheet" Target="chartsheets/sheet27.xml" /><Relationship Id="rId34" Type="http://schemas.openxmlformats.org/officeDocument/2006/relationships/chartsheet" Target="chartsheets/sheet28.xml" /><Relationship Id="rId35" Type="http://schemas.openxmlformats.org/officeDocument/2006/relationships/chartsheet" Target="chartsheets/sheet29.xml" /><Relationship Id="rId36" Type="http://schemas.openxmlformats.org/officeDocument/2006/relationships/chartsheet" Target="chartsheets/sheet30.xml" /><Relationship Id="rId37" Type="http://schemas.openxmlformats.org/officeDocument/2006/relationships/chartsheet" Target="chartsheets/sheet31.xml" /><Relationship Id="rId38" Type="http://schemas.openxmlformats.org/officeDocument/2006/relationships/chartsheet" Target="chartsheets/sheet32.xml" /><Relationship Id="rId39" Type="http://schemas.openxmlformats.org/officeDocument/2006/relationships/chartsheet" Target="chartsheets/sheet33.xml" /><Relationship Id="rId40" Type="http://schemas.openxmlformats.org/officeDocument/2006/relationships/chartsheet" Target="chartsheets/sheet34.xml" /><Relationship Id="rId41" Type="http://schemas.openxmlformats.org/officeDocument/2006/relationships/worksheet" Target="worksheets/sheet7.xml" /><Relationship Id="rId42" Type="http://schemas.openxmlformats.org/officeDocument/2006/relationships/worksheet" Target="worksheets/sheet8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1: Annual inheritance flow as a fraction of national income, France 1900-2008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8225"/>
          <c:h val="0.865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DataFigures!$A$90:$A$198</c:f>
              <c:numCache>
                <c:ptCount val="109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08">
                  <c:v>2008</c:v>
                </c:pt>
              </c:numCache>
            </c:numRef>
          </c:cat>
          <c:val>
            <c:numRef>
              <c:f>DataFigures!$E$90:$E$198</c:f>
              <c:numCache>
                <c:ptCount val="109"/>
                <c:pt idx="0">
                  <c:v>0.24104896189101005</c:v>
                </c:pt>
                <c:pt idx="10">
                  <c:v>0.22663027096073507</c:v>
                </c:pt>
                <c:pt idx="20">
                  <c:v>0.09795617752515869</c:v>
                </c:pt>
                <c:pt idx="30">
                  <c:v>0.11036391456259105</c:v>
                </c:pt>
                <c:pt idx="40">
                  <c:v>0.09820096990492985</c:v>
                </c:pt>
                <c:pt idx="50">
                  <c:v>0.04347707539774849</c:v>
                </c:pt>
                <c:pt idx="60">
                  <c:v>0.058520859229230414</c:v>
                </c:pt>
                <c:pt idx="70">
                  <c:v>0.061890839407825096</c:v>
                </c:pt>
                <c:pt idx="80">
                  <c:v>0.06359985670701154</c:v>
                </c:pt>
                <c:pt idx="90">
                  <c:v>0.07725355817175641</c:v>
                </c:pt>
                <c:pt idx="100">
                  <c:v>0.11386252254021063</c:v>
                </c:pt>
                <c:pt idx="10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DataFigures!$A$90:$A$198</c:f>
              <c:numCache>
                <c:ptCount val="109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08">
                  <c:v>2008</c:v>
                </c:pt>
              </c:numCache>
            </c:numRef>
          </c:cat>
          <c:val>
            <c:numRef>
              <c:f>DataFigures!$F$90:$F$198</c:f>
              <c:numCache>
                <c:ptCount val="109"/>
                <c:pt idx="0">
                  <c:v>0.2333650644268836</c:v>
                </c:pt>
                <c:pt idx="10">
                  <c:v>0.2034910446832276</c:v>
                </c:pt>
                <c:pt idx="20">
                  <c:v>0.07035521214274783</c:v>
                </c:pt>
                <c:pt idx="30">
                  <c:v>0.08125719500304006</c:v>
                </c:pt>
                <c:pt idx="40">
                  <c:v>0.06740293414642967</c:v>
                </c:pt>
                <c:pt idx="50">
                  <c:v>0.02928285242701594</c:v>
                </c:pt>
                <c:pt idx="60">
                  <c:v>0.034620888647105684</c:v>
                </c:pt>
                <c:pt idx="70">
                  <c:v>0.046495953682376225</c:v>
                </c:pt>
                <c:pt idx="80">
                  <c:v>0.05650729750159998</c:v>
                </c:pt>
                <c:pt idx="90">
                  <c:v>0.0673848804110842</c:v>
                </c:pt>
                <c:pt idx="100">
                  <c:v>0.09975227610506701</c:v>
                </c:pt>
                <c:pt idx="108">
                  <c:v>0.1263889362613912</c:v>
                </c:pt>
              </c:numCache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5575100"/>
        <c:crossesAt val="0"/>
        <c:auto val="1"/>
        <c:lblOffset val="100"/>
        <c:tickLblSkip val="10"/>
        <c:tickMarkSkip val="10"/>
        <c:noMultiLvlLbl val="0"/>
      </c:catAx>
      <c:valAx>
        <c:axId val="55575100"/>
        <c:scaling>
          <c:orientation val="minMax"/>
          <c:max val="0.3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75011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31525"/>
          <c:y val="0.1895"/>
          <c:w val="0.532"/>
          <c:h val="0.308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8: The ratio between average wealth of decedents and average wealth of the living France 1820-2008 </a:t>
            </a:r>
          </a:p>
        </c:rich>
      </c:tx>
      <c:layout>
        <c:manualLayout>
          <c:xMode val="factor"/>
          <c:yMode val="factor"/>
          <c:x val="0.00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5"/>
          <c:w val="0.97575"/>
          <c:h val="0.8845"/>
        </c:manualLayout>
      </c:layout>
      <c:lineChart>
        <c:grouping val="standard"/>
        <c:varyColors val="0"/>
        <c:ser>
          <c:idx val="0"/>
          <c:order val="0"/>
          <c:tx>
            <c:v>µ (excluding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DataFigures!$N$10:$N$199</c:f>
              <c:numCache>
                <c:ptCount val="190"/>
                <c:pt idx="0">
                  <c:v>1.2325176638874071</c:v>
                </c:pt>
                <c:pt idx="10">
                  <c:v>1.1671525309030093</c:v>
                </c:pt>
                <c:pt idx="20">
                  <c:v>1.1852887413863078</c:v>
                </c:pt>
                <c:pt idx="30">
                  <c:v>1.203128115017176</c:v>
                </c:pt>
                <c:pt idx="40">
                  <c:v>1.1365306690368353</c:v>
                </c:pt>
                <c:pt idx="50">
                  <c:v>1.2795444446729485</c:v>
                </c:pt>
                <c:pt idx="60">
                  <c:v>1.3157446357816744</c:v>
                </c:pt>
                <c:pt idx="70">
                  <c:v>1.3647675718020258</c:v>
                </c:pt>
                <c:pt idx="80">
                  <c:v>1.3446964842959512</c:v>
                </c:pt>
                <c:pt idx="90">
                  <c:v>1.359413626318179</c:v>
                </c:pt>
                <c:pt idx="100">
                  <c:v>1.2082849554256514</c:v>
                </c:pt>
                <c:pt idx="110">
                  <c:v>1.1350466934936079</c:v>
                </c:pt>
                <c:pt idx="120">
                  <c:v>0.9423087647569725</c:v>
                </c:pt>
                <c:pt idx="130">
                  <c:v>0.9693223782178014</c:v>
                </c:pt>
                <c:pt idx="140">
                  <c:v>1.0926023714695456</c:v>
                </c:pt>
                <c:pt idx="150">
                  <c:v>1.1327640440521467</c:v>
                </c:pt>
                <c:pt idx="160">
                  <c:v>1.1472781516103756</c:v>
                </c:pt>
                <c:pt idx="170">
                  <c:v>1.1621859524466314</c:v>
                </c:pt>
                <c:pt idx="180">
                  <c:v>1.2186634641997722</c:v>
                </c:pt>
                <c:pt idx="188">
                  <c:v>1.227422950844392</c:v>
                </c:pt>
              </c:numCache>
            </c:numRef>
          </c:val>
          <c:smooth val="0"/>
        </c:ser>
        <c:ser>
          <c:idx val="1"/>
          <c:order val="1"/>
          <c:tx>
            <c:v>µ* (including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DataFigures!$O$10:$O$199</c:f>
              <c:numCache>
                <c:ptCount val="190"/>
                <c:pt idx="0">
                  <c:v>1.6647937834380944</c:v>
                </c:pt>
                <c:pt idx="10">
                  <c:v>1.593677617800443</c:v>
                </c:pt>
                <c:pt idx="20">
                  <c:v>1.6482958661198626</c:v>
                </c:pt>
                <c:pt idx="30">
                  <c:v>1.6061822563419896</c:v>
                </c:pt>
                <c:pt idx="40">
                  <c:v>1.4822498500595414</c:v>
                </c:pt>
                <c:pt idx="50">
                  <c:v>1.5913002895874748</c:v>
                </c:pt>
                <c:pt idx="60">
                  <c:v>1.5890395463055742</c:v>
                </c:pt>
                <c:pt idx="70">
                  <c:v>1.608733118636088</c:v>
                </c:pt>
                <c:pt idx="80">
                  <c:v>1.5942943162129068</c:v>
                </c:pt>
                <c:pt idx="90">
                  <c:v>1.6247826850308609</c:v>
                </c:pt>
                <c:pt idx="100">
                  <c:v>1.5103561942820645</c:v>
                </c:pt>
                <c:pt idx="110">
                  <c:v>1.41880836686701</c:v>
                </c:pt>
                <c:pt idx="120">
                  <c:v>1.2179677535894542</c:v>
                </c:pt>
                <c:pt idx="130">
                  <c:v>1.241733642271584</c:v>
                </c:pt>
                <c:pt idx="140">
                  <c:v>1.383814607768469</c:v>
                </c:pt>
                <c:pt idx="150">
                  <c:v>1.449833128862075</c:v>
                </c:pt>
                <c:pt idx="160">
                  <c:v>1.5562477820648808</c:v>
                </c:pt>
                <c:pt idx="170">
                  <c:v>1.9184412191457956</c:v>
                </c:pt>
                <c:pt idx="180">
                  <c:v>2.200312836494148</c:v>
                </c:pt>
                <c:pt idx="188">
                  <c:v>2.2284154387306088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At val="0"/>
        <c:auto val="1"/>
        <c:lblOffset val="100"/>
        <c:tickLblSkip val="20"/>
        <c:tickMarkSkip val="20"/>
        <c:noMultiLvlLbl val="0"/>
      </c:catAx>
      <c:valAx>
        <c:axId val="58356694"/>
        <c:scaling>
          <c:orientation val="minMax"/>
          <c:max val="2.4"/>
          <c:min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326"/>
          <c:y val="0.1895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9: Inheritance flow vs mortality rate in France, 1820-2008 </a:t>
            </a:r>
          </a:p>
        </c:rich>
      </c:tx>
      <c:layout>
        <c:manualLayout>
          <c:xMode val="factor"/>
          <c:yMode val="factor"/>
          <c:x val="0.00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275"/>
          <c:w val="0.96725"/>
          <c:h val="0.9145"/>
        </c:manualLayout>
      </c:layout>
      <c:lineChart>
        <c:grouping val="standard"/>
        <c:varyColors val="0"/>
        <c:ser>
          <c:idx val="1"/>
          <c:order val="0"/>
          <c:tx>
            <c:v>Annual inheritance flow as a fraction of aggregate private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DataFigures!$P$10:$P$198</c:f>
              <c:numCache>
                <c:ptCount val="189"/>
                <c:pt idx="0">
                  <c:v>0.03702625347396665</c:v>
                </c:pt>
                <c:pt idx="10">
                  <c:v>0.03519373862667427</c:v>
                </c:pt>
                <c:pt idx="20">
                  <c:v>0.0364811460199286</c:v>
                </c:pt>
                <c:pt idx="30">
                  <c:v>0.0337796202337255</c:v>
                </c:pt>
                <c:pt idx="40">
                  <c:v>0.031942871024398634</c:v>
                </c:pt>
                <c:pt idx="50">
                  <c:v>0.03457201613708101</c:v>
                </c:pt>
                <c:pt idx="60">
                  <c:v>0.03478855974576082</c:v>
                </c:pt>
                <c:pt idx="70">
                  <c:v>0.035396762161222804</c:v>
                </c:pt>
                <c:pt idx="80">
                  <c:v>0.03571756602486691</c:v>
                </c:pt>
                <c:pt idx="90">
                  <c:v>0.0346297738172929</c:v>
                </c:pt>
                <c:pt idx="100">
                  <c:v>0.031049622922224445</c:v>
                </c:pt>
                <c:pt idx="110">
                  <c:v>0.02791965354407176</c:v>
                </c:pt>
                <c:pt idx="120">
                  <c:v>0.025943399805025004</c:v>
                </c:pt>
                <c:pt idx="130">
                  <c:v>0.02025727455641834</c:v>
                </c:pt>
                <c:pt idx="140">
                  <c:v>0.022051136418508886</c:v>
                </c:pt>
                <c:pt idx="150">
                  <c:v>0.02163272353328863</c:v>
                </c:pt>
                <c:pt idx="160">
                  <c:v>0.02112325497234052</c:v>
                </c:pt>
                <c:pt idx="170">
                  <c:v>0.023568246480563958</c:v>
                </c:pt>
                <c:pt idx="180">
                  <c:v>0.02564271491283498</c:v>
                </c:pt>
                <c:pt idx="188">
                  <c:v>0.025811342324733248</c:v>
                </c:pt>
              </c:numCache>
            </c:numRef>
          </c:val>
          <c:smooth val="0"/>
        </c:ser>
        <c:ser>
          <c:idx val="0"/>
          <c:order val="1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DataFigures!$K$10:$K$200</c:f>
              <c:numCache>
                <c:ptCount val="19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At val="0"/>
        <c:auto val="1"/>
        <c:lblOffset val="100"/>
        <c:tickLblSkip val="20"/>
        <c:tickMarkSkip val="20"/>
        <c:noMultiLvlLbl val="0"/>
      </c:catAx>
      <c:valAx>
        <c:axId val="29271744"/>
        <c:scaling>
          <c:orientation val="minMax"/>
          <c:max val="0.045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055"/>
          <c:y val="0.10825"/>
          <c:w val="0.452"/>
          <c:h val="0.200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11: Cross-sectional age-labor income profile y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Lt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(a)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575"/>
          <c:w val="0.97575"/>
          <c:h val="0.93425"/>
        </c:manualLayout>
      </c:layout>
      <c:lineChart>
        <c:grouping val="standard"/>
        <c:varyColors val="0"/>
        <c:ser>
          <c:idx val="1"/>
          <c:order val="0"/>
          <c:tx>
            <c:v>(average labor income of age group)/(average labor income of adults) (incl. pension income)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'datafig9-10'!$A$7:$A$17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'datafig9-10'!$D$7:$D$17</c:f>
              <c:numCache>
                <c:ptCount val="11"/>
                <c:pt idx="0">
                  <c:v>1.0416666666666667</c:v>
                </c:pt>
                <c:pt idx="1">
                  <c:v>1.0416666666666667</c:v>
                </c:pt>
                <c:pt idx="2">
                  <c:v>1.0416666666666667</c:v>
                </c:pt>
                <c:pt idx="3">
                  <c:v>1.0416666666666667</c:v>
                </c:pt>
                <c:pt idx="4">
                  <c:v>1.0416666666666667</c:v>
                </c:pt>
                <c:pt idx="5">
                  <c:v>1.0416666666666667</c:v>
                </c:pt>
                <c:pt idx="6">
                  <c:v>1.0416666666666667</c:v>
                </c:pt>
                <c:pt idx="7">
                  <c:v>1.0416666666666667</c:v>
                </c:pt>
                <c:pt idx="8">
                  <c:v>0.8333333333333335</c:v>
                </c:pt>
                <c:pt idx="9">
                  <c:v>0.8333333333333335</c:v>
                </c:pt>
                <c:pt idx="10">
                  <c:v>0.8333333333333335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At val="0"/>
        <c:auto val="1"/>
        <c:lblOffset val="100"/>
        <c:tickLblSkip val="1"/>
        <c:noMultiLvlLbl val="0"/>
      </c:catAx>
      <c:valAx>
        <c:axId val="22201034"/>
        <c:scaling>
          <c:orientation val="minMax"/>
          <c:max val="1.2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between"/>
        <c:dispUnits/>
        <c:majorUnit val="0.1"/>
        <c:minorUnit val="0.016"/>
      </c:valAx>
    </c:plotArea>
    <c:legend>
      <c:legendPos val="r"/>
      <c:layout>
        <c:manualLayout>
          <c:xMode val="edge"/>
          <c:yMode val="edge"/>
          <c:x val="0.23775"/>
          <c:y val="0.46425"/>
          <c:w val="0.4112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12: Steady-state cross-sectional age-wealth profile 
  in the class savings model (s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=0, s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K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&gt;0)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025"/>
          <c:w val="0.97575"/>
          <c:h val="0.8797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'datafig9-10'!$A$7:$A$17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'datafig9-10'!$B$7:$B$17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At val="0"/>
        <c:auto val="1"/>
        <c:lblOffset val="100"/>
        <c:tickLblSkip val="1"/>
        <c:noMultiLvlLbl val="0"/>
      </c:catAx>
      <c:valAx>
        <c:axId val="53453300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591579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3125"/>
          <c:y val="0.4195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13: Steady-state cross-sectional age-wealth profile in the class savings model with demographic noise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5"/>
          <c:w val="0.97575"/>
          <c:h val="0.884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'datafig9-10'!$A$7:$A$17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'datafig9-10'!$C$7:$C$17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0.4166666666666667</c:v>
                </c:pt>
                <c:pt idx="4">
                  <c:v>0.8333333333333334</c:v>
                </c:pt>
                <c:pt idx="5">
                  <c:v>1.25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At val="0"/>
        <c:auto val="1"/>
        <c:lblOffset val="100"/>
        <c:tickLblSkip val="1"/>
        <c:noMultiLvlLbl val="0"/>
      </c:catAx>
      <c:valAx>
        <c:axId val="34750014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317653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5625"/>
          <c:y val="0.5075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14: Private savings rate in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25"/>
          <c:h val="0.91275"/>
        </c:manualLayout>
      </c:layout>
      <c:lineChart>
        <c:grouping val="standard"/>
        <c:varyColors val="0"/>
        <c:ser>
          <c:idx val="0"/>
          <c:order val="0"/>
          <c:tx>
            <c:v>Private savings (personal savings + net corporate retained earnings)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DataFigures!$Q$10:$Q$199</c:f>
              <c:numCache>
                <c:ptCount val="190"/>
                <c:pt idx="0">
                  <c:v>0.08055555555555556</c:v>
                </c:pt>
                <c:pt idx="10">
                  <c:v>0.08185567010309279</c:v>
                </c:pt>
                <c:pt idx="20">
                  <c:v>0.09550847457627118</c:v>
                </c:pt>
                <c:pt idx="30">
                  <c:v>0.10119047619047619</c:v>
                </c:pt>
                <c:pt idx="40">
                  <c:v>0.0929946524064171</c:v>
                </c:pt>
                <c:pt idx="50">
                  <c:v>0.07752427184466018</c:v>
                </c:pt>
                <c:pt idx="60">
                  <c:v>0.09047738693467337</c:v>
                </c:pt>
                <c:pt idx="70">
                  <c:v>0.10009174311926607</c:v>
                </c:pt>
                <c:pt idx="80">
                  <c:v>0.07080724816053549</c:v>
                </c:pt>
                <c:pt idx="90">
                  <c:v>0.08269682348522722</c:v>
                </c:pt>
                <c:pt idx="100">
                  <c:v>0.15330396227277604</c:v>
                </c:pt>
                <c:pt idx="110">
                  <c:v>0.08694819996684285</c:v>
                </c:pt>
                <c:pt idx="120">
                  <c:v>0.031014631185002806</c:v>
                </c:pt>
                <c:pt idx="130">
                  <c:v>0.1267564662271233</c:v>
                </c:pt>
                <c:pt idx="140">
                  <c:v>0.14005236098984047</c:v>
                </c:pt>
                <c:pt idx="150">
                  <c:v>0.13291642838185552</c:v>
                </c:pt>
                <c:pt idx="160">
                  <c:v>0.08136447895200097</c:v>
                </c:pt>
                <c:pt idx="170">
                  <c:v>0.1076520463604775</c:v>
                </c:pt>
                <c:pt idx="180">
                  <c:v>0.09406575353570015</c:v>
                </c:pt>
                <c:pt idx="188">
                  <c:v>0.0817979450635462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63287720"/>
        <c:crossesAt val="0"/>
        <c:auto val="1"/>
        <c:lblOffset val="100"/>
        <c:tickLblSkip val="20"/>
        <c:tickMarkSkip val="20"/>
        <c:noMultiLvlLbl val="0"/>
      </c:catAx>
      <c:valAx>
        <c:axId val="63287720"/>
        <c:scaling>
          <c:orientation val="minMax"/>
          <c:max val="0.4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4314671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22925"/>
          <c:y val="0.23"/>
          <c:w val="0.638"/>
          <c:h val="0.171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15a: Observed vs simulated inheritance flow B/Y,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8225"/>
          <c:h val="0.87275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DataFigures!$E$10:$E$199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g=1.7%, (1-t)r=3.0%)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DataFigures!$R$10:$R$260</c:f>
              <c:numCache>
                <c:ptCount val="25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0.14448924</c:v>
                </c:pt>
                <c:pt idx="200">
                  <c:v>0.14054281</c:v>
                </c:pt>
                <c:pt idx="210">
                  <c:v>0.14549105</c:v>
                </c:pt>
                <c:pt idx="220">
                  <c:v>0.1566608</c:v>
                </c:pt>
                <c:pt idx="230">
                  <c:v>0.16033745</c:v>
                </c:pt>
                <c:pt idx="240">
                  <c:v>0.16504481</c:v>
                </c:pt>
                <c:pt idx="250">
                  <c:v>0.16340127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6031666"/>
        <c:crossesAt val="0"/>
        <c:auto val="1"/>
        <c:lblOffset val="100"/>
        <c:tickLblSkip val="20"/>
        <c:tickMarkSkip val="20"/>
        <c:noMultiLvlLbl val="0"/>
      </c:catAx>
      <c:valAx>
        <c:axId val="26031666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22525"/>
          <c:y val="0.2125"/>
          <c:w val="0.68225"/>
          <c:h val="0.14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15b: Observed vs simulated inheritance flow B/Y,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8225"/>
          <c:h val="0.87275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DataFigures!$A$10:$A$280</c:f>
              <c:numCache>
                <c:ptCount val="27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</c:numCache>
            </c:numRef>
          </c:cat>
          <c:val>
            <c:numRef>
              <c:f>DataFigures!$E$10:$E$199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g=1.0%, (1-t)r=5.0%)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DataFigures!$A$10:$A$280</c:f>
              <c:numCache>
                <c:ptCount val="27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</c:numCache>
            </c:numRef>
          </c:cat>
          <c:val>
            <c:numRef>
              <c:f>DataFigures!$S$10:$S$280</c:f>
              <c:numCache>
                <c:ptCount val="27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0.14915428999999997</c:v>
                </c:pt>
                <c:pt idx="200">
                  <c:v>0.15502182</c:v>
                </c:pt>
                <c:pt idx="210">
                  <c:v>0.17037009</c:v>
                </c:pt>
                <c:pt idx="220">
                  <c:v>0.19323869</c:v>
                </c:pt>
                <c:pt idx="230">
                  <c:v>0.20687365</c:v>
                </c:pt>
                <c:pt idx="240">
                  <c:v>0.22091080999999999</c:v>
                </c:pt>
                <c:pt idx="250">
                  <c:v>0.22491349</c:v>
                </c:pt>
                <c:pt idx="260">
                  <c:v>0.22677049</c:v>
                </c:pt>
                <c:pt idx="270">
                  <c:v>0.22945034</c:v>
                </c:pt>
              </c:numCache>
            </c:numRef>
          </c:val>
          <c:smooth val="0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8190172"/>
        <c:crossesAt val="0"/>
        <c:auto val="1"/>
        <c:lblOffset val="100"/>
        <c:tickLblSkip val="20"/>
        <c:tickMarkSkip val="20"/>
        <c:noMultiLvlLbl val="0"/>
      </c:catAx>
      <c:valAx>
        <c:axId val="28190172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22525"/>
          <c:y val="0.2125"/>
          <c:w val="0.68225"/>
          <c:h val="0.14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16: Labor &amp; capital shares in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8225"/>
          <c:h val="0.865"/>
        </c:manualLayout>
      </c:layout>
      <c:lineChart>
        <c:grouping val="standard"/>
        <c:varyColors val="0"/>
        <c:ser>
          <c:idx val="0"/>
          <c:order val="0"/>
          <c:tx>
            <c:v>Labor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DataFigures!$U$10:$U$198</c:f>
              <c:numCache>
                <c:ptCount val="189"/>
                <c:pt idx="0">
                  <c:v>0.699845106105178</c:v>
                </c:pt>
                <c:pt idx="10">
                  <c:v>0.6536590957954593</c:v>
                </c:pt>
                <c:pt idx="20">
                  <c:v>0.6340311321995182</c:v>
                </c:pt>
                <c:pt idx="30">
                  <c:v>0.5573872260214268</c:v>
                </c:pt>
                <c:pt idx="40">
                  <c:v>0.5563385702518483</c:v>
                </c:pt>
                <c:pt idx="50">
                  <c:v>0.5837350952763803</c:v>
                </c:pt>
                <c:pt idx="60">
                  <c:v>0.7012015603365039</c:v>
                </c:pt>
                <c:pt idx="70">
                  <c:v>0.7437420826459425</c:v>
                </c:pt>
                <c:pt idx="80">
                  <c:v>0.7394431673803722</c:v>
                </c:pt>
                <c:pt idx="90">
                  <c:v>0.6565002460164109</c:v>
                </c:pt>
                <c:pt idx="100">
                  <c:v>0.7091195476735718</c:v>
                </c:pt>
                <c:pt idx="110">
                  <c:v>0.721688468080538</c:v>
                </c:pt>
                <c:pt idx="120">
                  <c:v>0.8580031956913381</c:v>
                </c:pt>
                <c:pt idx="130">
                  <c:v>0.7690049933353174</c:v>
                </c:pt>
                <c:pt idx="140">
                  <c:v>0.7695247194469274</c:v>
                </c:pt>
                <c:pt idx="150">
                  <c:v>0.7866242861666198</c:v>
                </c:pt>
                <c:pt idx="160">
                  <c:v>0.8093204909694588</c:v>
                </c:pt>
                <c:pt idx="170">
                  <c:v>0.7612767724514509</c:v>
                </c:pt>
                <c:pt idx="180">
                  <c:v>0.7642043236124625</c:v>
                </c:pt>
                <c:pt idx="188">
                  <c:v>0.7642043236124625</c:v>
                </c:pt>
              </c:numCache>
            </c:numRef>
          </c:val>
          <c:smooth val="0"/>
        </c:ser>
        <c:ser>
          <c:idx val="1"/>
          <c:order val="1"/>
          <c:tx>
            <c:v>Capital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DataFigures!$T$10:$T$199</c:f>
              <c:numCache>
                <c:ptCount val="190"/>
                <c:pt idx="0">
                  <c:v>0.300154893894822</c:v>
                </c:pt>
                <c:pt idx="10">
                  <c:v>0.34634090420454067</c:v>
                </c:pt>
                <c:pt idx="20">
                  <c:v>0.36596886780048177</c:v>
                </c:pt>
                <c:pt idx="30">
                  <c:v>0.44261277397857324</c:v>
                </c:pt>
                <c:pt idx="40">
                  <c:v>0.4436614297481517</c:v>
                </c:pt>
                <c:pt idx="50">
                  <c:v>0.41626490472361966</c:v>
                </c:pt>
                <c:pt idx="60">
                  <c:v>0.29879843966349606</c:v>
                </c:pt>
                <c:pt idx="70">
                  <c:v>0.25625791735405745</c:v>
                </c:pt>
                <c:pt idx="80">
                  <c:v>0.2605568326196278</c:v>
                </c:pt>
                <c:pt idx="90">
                  <c:v>0.3434997539835892</c:v>
                </c:pt>
                <c:pt idx="100">
                  <c:v>0.2908804523264281</c:v>
                </c:pt>
                <c:pt idx="110">
                  <c:v>0.2783115319194618</c:v>
                </c:pt>
                <c:pt idx="120">
                  <c:v>0.14199680430866188</c:v>
                </c:pt>
                <c:pt idx="130">
                  <c:v>0.2309950066646827</c:v>
                </c:pt>
                <c:pt idx="140">
                  <c:v>0.23047528055307262</c:v>
                </c:pt>
                <c:pt idx="150">
                  <c:v>0.2133757138333802</c:v>
                </c:pt>
                <c:pt idx="160">
                  <c:v>0.19067950903054132</c:v>
                </c:pt>
                <c:pt idx="170">
                  <c:v>0.23872322754854922</c:v>
                </c:pt>
                <c:pt idx="180">
                  <c:v>0.23579567638753757</c:v>
                </c:pt>
                <c:pt idx="188">
                  <c:v>0.23579567638753757</c:v>
                </c:pt>
              </c:numCache>
            </c:numRef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At val="0"/>
        <c:auto val="1"/>
        <c:lblOffset val="100"/>
        <c:tickLblSkip val="20"/>
        <c:tickMarkSkip val="20"/>
        <c:noMultiLvlLbl val="0"/>
      </c:catAx>
      <c:valAx>
        <c:axId val="170256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1075"/>
          <c:y val="0.16775"/>
          <c:w val="0.37775"/>
          <c:h val="0.139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17: Rate of return vs growth rate France 1820-1913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225"/>
          <c:h val="0.91725"/>
        </c:manualLayout>
      </c:layout>
      <c:lineChart>
        <c:grouping val="standard"/>
        <c:varyColors val="0"/>
        <c:ser>
          <c:idx val="0"/>
          <c:order val="0"/>
          <c:tx>
            <c:v>Rate of return on private wealth r=α/β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DataFigures!$A$10:$A$100</c:f>
              <c:numCache>
                <c:ptCount val="9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</c:numCache>
            </c:numRef>
          </c:cat>
          <c:val>
            <c:numRef>
              <c:f>DataFigures!$W$10:$W$100</c:f>
              <c:numCache>
                <c:ptCount val="91"/>
                <c:pt idx="0">
                  <c:v>0.058348179991208615</c:v>
                </c:pt>
                <c:pt idx="10">
                  <c:v>0.06196422183162336</c:v>
                </c:pt>
                <c:pt idx="20">
                  <c:v>0.06687819106828168</c:v>
                </c:pt>
                <c:pt idx="30">
                  <c:v>0.07806049713048697</c:v>
                </c:pt>
                <c:pt idx="40">
                  <c:v>0.0733048099537396</c:v>
                </c:pt>
                <c:pt idx="50">
                  <c:v>0.06776721053088418</c:v>
                </c:pt>
                <c:pt idx="60">
                  <c:v>0.045384597888712186</c:v>
                </c:pt>
                <c:pt idx="70">
                  <c:v>0.04098181662802763</c:v>
                </c:pt>
                <c:pt idx="80">
                  <c:v>0.042237471804013285</c:v>
                </c:pt>
                <c:pt idx="90">
                  <c:v>0.05577965314110154</c:v>
                </c:pt>
              </c:numCache>
            </c:numRef>
          </c:val>
          <c:smooth val="0"/>
        </c:ser>
        <c:ser>
          <c:idx val="1"/>
          <c:order val="1"/>
          <c:tx>
            <c:v>Growth rate of national income 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DataFigures!$A$10:$A$100</c:f>
              <c:numCache>
                <c:ptCount val="9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</c:numCache>
            </c:numRef>
          </c:cat>
          <c:val>
            <c:numRef>
              <c:f>DataFigures!$X$10:$X$100</c:f>
              <c:numCache>
                <c:ptCount val="91"/>
                <c:pt idx="0">
                  <c:v>0.009703678446431718</c:v>
                </c:pt>
                <c:pt idx="10">
                  <c:v>0.009703678446431718</c:v>
                </c:pt>
                <c:pt idx="20">
                  <c:v>0.01769143554203345</c:v>
                </c:pt>
                <c:pt idx="30">
                  <c:v>0.018281389002988035</c:v>
                </c:pt>
                <c:pt idx="40">
                  <c:v>0.009419872777271854</c:v>
                </c:pt>
                <c:pt idx="50">
                  <c:v>-0.0001387811854741683</c:v>
                </c:pt>
                <c:pt idx="60">
                  <c:v>-0.0008604783304498875</c:v>
                </c:pt>
                <c:pt idx="70">
                  <c:v>0.013934737692663735</c:v>
                </c:pt>
                <c:pt idx="80">
                  <c:v>0.010993689968294529</c:v>
                </c:pt>
                <c:pt idx="90">
                  <c:v>0.005758404391572602</c:v>
                </c:pt>
              </c:numCache>
            </c:numRef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At val="0"/>
        <c:auto val="1"/>
        <c:lblOffset val="100"/>
        <c:tickLblSkip val="10"/>
        <c:tickMarkSkip val="10"/>
        <c:noMultiLvlLbl val="0"/>
      </c:catAx>
      <c:valAx>
        <c:axId val="3690128"/>
        <c:scaling>
          <c:orientation val="minMax"/>
          <c:max val="0.09"/>
          <c:min val="-0.0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At val="1"/>
        <c:crossBetween val="between"/>
        <c:dispUnits/>
        <c:majorUnit val="0.01"/>
        <c:minorUnit val="0.01"/>
      </c:valAx>
    </c:plotArea>
    <c:legend>
      <c:legendPos val="r"/>
      <c:layout>
        <c:manualLayout>
          <c:xMode val="edge"/>
          <c:yMode val="edge"/>
          <c:x val="0.191"/>
          <c:y val="0.3695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2: Annual inheritance flow as a fraction of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225"/>
          <c:h val="0.87175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DataFigures!$E$10:$E$199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DataFigures!$F$10:$F$199</c:f>
              <c:numCache>
                <c:ptCount val="190"/>
                <c:pt idx="0">
                  <c:v>0.1885433655078698</c:v>
                </c:pt>
                <c:pt idx="10">
                  <c:v>0.18139630210652424</c:v>
                </c:pt>
                <c:pt idx="20">
                  <c:v>0.18445186150603113</c:v>
                </c:pt>
                <c:pt idx="30">
                  <c:v>0.1596638956027748</c:v>
                </c:pt>
                <c:pt idx="40">
                  <c:v>0.171669933448194</c:v>
                </c:pt>
                <c:pt idx="50">
                  <c:v>0.1977626408250984</c:v>
                </c:pt>
                <c:pt idx="60">
                  <c:v>0.2327268141398685</c:v>
                </c:pt>
                <c:pt idx="70">
                  <c:v>0.23119855444836415</c:v>
                </c:pt>
                <c:pt idx="80">
                  <c:v>0.2333650644268836</c:v>
                </c:pt>
                <c:pt idx="90">
                  <c:v>0.2034910446832276</c:v>
                </c:pt>
                <c:pt idx="100">
                  <c:v>0.07035521214274783</c:v>
                </c:pt>
                <c:pt idx="110">
                  <c:v>0.08125719500304006</c:v>
                </c:pt>
                <c:pt idx="120">
                  <c:v>0.06740293414642967</c:v>
                </c:pt>
                <c:pt idx="130">
                  <c:v>0.02928285242701594</c:v>
                </c:pt>
                <c:pt idx="140">
                  <c:v>0.034620888647105684</c:v>
                </c:pt>
                <c:pt idx="150">
                  <c:v>0.046495953682376225</c:v>
                </c:pt>
                <c:pt idx="160">
                  <c:v>0.05650729750159998</c:v>
                </c:pt>
                <c:pt idx="170">
                  <c:v>0.0673848804110842</c:v>
                </c:pt>
                <c:pt idx="180">
                  <c:v>0.09975227610506701</c:v>
                </c:pt>
                <c:pt idx="188">
                  <c:v>0.1263889362613912</c:v>
                </c:pt>
              </c:numCache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289222"/>
        <c:crossesAt val="0"/>
        <c:auto val="1"/>
        <c:lblOffset val="100"/>
        <c:tickLblSkip val="20"/>
        <c:tickMarkSkip val="20"/>
        <c:noMultiLvlLbl val="0"/>
      </c:catAx>
      <c:valAx>
        <c:axId val="5289222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161"/>
          <c:y val="0.161"/>
          <c:w val="0.8065"/>
          <c:h val="0.220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18: Capital share vs savings rate France 1820-1913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0.98225"/>
          <c:h val="0.9155"/>
        </c:manualLayout>
      </c:layout>
      <c:lineChart>
        <c:grouping val="standard"/>
        <c:varyColors val="0"/>
        <c:ser>
          <c:idx val="0"/>
          <c:order val="0"/>
          <c:tx>
            <c:v>Capital share α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DataFigures!$A$10:$A$100</c:f>
              <c:numCache>
                <c:ptCount val="9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</c:numCache>
            </c:numRef>
          </c:cat>
          <c:val>
            <c:numRef>
              <c:f>DataFigures!$T$10:$T$100</c:f>
              <c:numCache>
                <c:ptCount val="91"/>
                <c:pt idx="0">
                  <c:v>0.300154893894822</c:v>
                </c:pt>
                <c:pt idx="10">
                  <c:v>0.34634090420454067</c:v>
                </c:pt>
                <c:pt idx="20">
                  <c:v>0.36596886780048177</c:v>
                </c:pt>
                <c:pt idx="30">
                  <c:v>0.44261277397857324</c:v>
                </c:pt>
                <c:pt idx="40">
                  <c:v>0.4436614297481517</c:v>
                </c:pt>
                <c:pt idx="50">
                  <c:v>0.41626490472361966</c:v>
                </c:pt>
                <c:pt idx="60">
                  <c:v>0.29879843966349606</c:v>
                </c:pt>
                <c:pt idx="70">
                  <c:v>0.25625791735405745</c:v>
                </c:pt>
                <c:pt idx="80">
                  <c:v>0.2605568326196278</c:v>
                </c:pt>
                <c:pt idx="90">
                  <c:v>0.3434997539835892</c:v>
                </c:pt>
              </c:numCache>
            </c:numRef>
          </c:val>
          <c:smooth val="0"/>
        </c:ser>
        <c:ser>
          <c:idx val="1"/>
          <c:order val="1"/>
          <c:tx>
            <c:v>Savings rate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DataFigures!$A$10:$A$100</c:f>
              <c:numCache>
                <c:ptCount val="9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</c:numCache>
            </c:numRef>
          </c:cat>
          <c:val>
            <c:numRef>
              <c:f>DataFigures!$Q$10:$Q$100</c:f>
              <c:numCache>
                <c:ptCount val="91"/>
                <c:pt idx="0">
                  <c:v>0.08055555555555556</c:v>
                </c:pt>
                <c:pt idx="10">
                  <c:v>0.08185567010309279</c:v>
                </c:pt>
                <c:pt idx="20">
                  <c:v>0.09550847457627118</c:v>
                </c:pt>
                <c:pt idx="30">
                  <c:v>0.10119047619047619</c:v>
                </c:pt>
                <c:pt idx="40">
                  <c:v>0.0929946524064171</c:v>
                </c:pt>
                <c:pt idx="50">
                  <c:v>0.07752427184466018</c:v>
                </c:pt>
                <c:pt idx="60">
                  <c:v>0.09047738693467337</c:v>
                </c:pt>
                <c:pt idx="70">
                  <c:v>0.10009174311926607</c:v>
                </c:pt>
                <c:pt idx="80">
                  <c:v>0.07080724816053549</c:v>
                </c:pt>
                <c:pt idx="90">
                  <c:v>0.08269682348522722</c:v>
                </c:pt>
              </c:numCache>
            </c:numRef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0464922"/>
        <c:crossesAt val="0"/>
        <c:auto val="1"/>
        <c:lblOffset val="100"/>
        <c:tickLblSkip val="10"/>
        <c:tickMarkSkip val="10"/>
        <c:noMultiLvlLbl val="0"/>
      </c:catAx>
      <c:valAx>
        <c:axId val="30464922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196"/>
          <c:y val="0.368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19a: The share of inheritance in lifetime ressources received by cohorts born in 1820-2020 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8125"/>
          <c:h val="0.8545"/>
        </c:manualLayout>
      </c:layout>
      <c:lineChart>
        <c:grouping val="standard"/>
        <c:varyColors val="0"/>
        <c:ser>
          <c:idx val="1"/>
          <c:order val="0"/>
          <c:tx>
            <c:v>average inheritance as a fraction of average lifetime labor income ressources (all inheritance and labor ressources capitalized at age 50) [2010-2100:g=1.7%,(1-t)t=3.0%]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DataFigures!$AA$10:$AA$210</c:f>
              <c:numCache>
                <c:ptCount val="201"/>
                <c:pt idx="0">
                  <c:v>0.31908679469432827</c:v>
                </c:pt>
                <c:pt idx="10">
                  <c:v>0.33286163292914517</c:v>
                </c:pt>
                <c:pt idx="20">
                  <c:v>0.32288644532798455</c:v>
                </c:pt>
                <c:pt idx="30">
                  <c:v>0.30505471902631925</c:v>
                </c:pt>
                <c:pt idx="40">
                  <c:v>0.2827412348310753</c:v>
                </c:pt>
                <c:pt idx="50">
                  <c:v>0.2711827041044729</c:v>
                </c:pt>
                <c:pt idx="60">
                  <c:v>0.24230182213485835</c:v>
                </c:pt>
                <c:pt idx="70">
                  <c:v>0.17776881155112711</c:v>
                </c:pt>
                <c:pt idx="80">
                  <c:v>0.1182157004676176</c:v>
                </c:pt>
                <c:pt idx="90">
                  <c:v>0.11527892558039705</c:v>
                </c:pt>
                <c:pt idx="100">
                  <c:v>0.1075095234410095</c:v>
                </c:pt>
                <c:pt idx="110">
                  <c:v>0.13619456114671075</c:v>
                </c:pt>
                <c:pt idx="120">
                  <c:v>0.15844534978514735</c:v>
                </c:pt>
                <c:pt idx="130">
                  <c:v>0.1684147267587049</c:v>
                </c:pt>
                <c:pt idx="140">
                  <c:v>0.2217377263450806</c:v>
                </c:pt>
                <c:pt idx="150">
                  <c:v>0.2758620414627135</c:v>
                </c:pt>
                <c:pt idx="160">
                  <c:v>0.28540265910646323</c:v>
                </c:pt>
                <c:pt idx="170">
                  <c:v>0.2943229828919514</c:v>
                </c:pt>
                <c:pt idx="180">
                  <c:v>0.281396710684231</c:v>
                </c:pt>
                <c:pt idx="190">
                  <c:v>0.29392383582455145</c:v>
                </c:pt>
                <c:pt idx="200">
                  <c:v>0.31285943230992486</c:v>
                </c:pt>
              </c:numCache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At val="0"/>
        <c:auto val="1"/>
        <c:lblOffset val="100"/>
        <c:tickLblSkip val="20"/>
        <c:tickMarkSkip val="10"/>
        <c:noMultiLvlLbl val="0"/>
      </c:catAx>
      <c:valAx>
        <c:axId val="51739588"/>
        <c:scaling>
          <c:orientation val="minMax"/>
          <c:max val="0.44"/>
          <c:min val="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At val="1"/>
        <c:crossBetween val="between"/>
        <c:dispUnits/>
        <c:majorUnit val="0.04"/>
        <c:minorUnit val="0.0032"/>
      </c:valAx>
    </c:plotArea>
    <c:legend>
      <c:legendPos val="r"/>
      <c:layout>
        <c:manualLayout>
          <c:xMode val="edge"/>
          <c:yMode val="edge"/>
          <c:x val="0.2695"/>
          <c:y val="0.18"/>
          <c:w val="0.513"/>
          <c:h val="0.274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19b: The share of inheritance in lifetime ressources received by cohorts born in 1820-2020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8125"/>
          <c:h val="0.8545"/>
        </c:manualLayout>
      </c:layout>
      <c:lineChart>
        <c:grouping val="standard"/>
        <c:varyColors val="0"/>
        <c:ser>
          <c:idx val="1"/>
          <c:order val="0"/>
          <c:tx>
            <c:v>average inheritance as a fraction of average lifetime labor income ressources (all inheritance and labor ressources capitalized at age 50) [2010-2100:g=1.0%,(1-t)r=5.0%]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DataFigures!$AH$10:$AH$210</c:f>
              <c:numCache>
                <c:ptCount val="201"/>
                <c:pt idx="0">
                  <c:v>0.3190868606466336</c:v>
                </c:pt>
                <c:pt idx="10">
                  <c:v>0.3328616654623052</c:v>
                </c:pt>
                <c:pt idx="20">
                  <c:v>0.32289779003210317</c:v>
                </c:pt>
                <c:pt idx="30">
                  <c:v>0.30505605297380367</c:v>
                </c:pt>
                <c:pt idx="40">
                  <c:v>0.2827394053983088</c:v>
                </c:pt>
                <c:pt idx="50">
                  <c:v>0.2711831505459019</c:v>
                </c:pt>
                <c:pt idx="60">
                  <c:v>0.24230182213485835</c:v>
                </c:pt>
                <c:pt idx="70">
                  <c:v>0.17776881155112711</c:v>
                </c:pt>
                <c:pt idx="80">
                  <c:v>0.1182157004676176</c:v>
                </c:pt>
                <c:pt idx="90">
                  <c:v>0.11529722697957992</c:v>
                </c:pt>
                <c:pt idx="100">
                  <c:v>0.10774028521157508</c:v>
                </c:pt>
                <c:pt idx="110">
                  <c:v>0.13753376533127398</c:v>
                </c:pt>
                <c:pt idx="120">
                  <c:v>0.16228753392708165</c:v>
                </c:pt>
                <c:pt idx="130">
                  <c:v>0.17858165059312264</c:v>
                </c:pt>
                <c:pt idx="140">
                  <c:v>0.25165910621012694</c:v>
                </c:pt>
                <c:pt idx="150">
                  <c:v>0.34468785085014103</c:v>
                </c:pt>
                <c:pt idx="160">
                  <c:v>0.3966571176115694</c:v>
                </c:pt>
                <c:pt idx="170">
                  <c:v>0.45935062657845205</c:v>
                </c:pt>
                <c:pt idx="180">
                  <c:v>0.47457019643761755</c:v>
                </c:pt>
                <c:pt idx="190">
                  <c:v>0.5275314455441233</c:v>
                </c:pt>
                <c:pt idx="200">
                  <c:v>0.5916273929860748</c:v>
                </c:pt>
              </c:numCache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At val="0"/>
        <c:auto val="1"/>
        <c:lblOffset val="100"/>
        <c:tickLblSkip val="20"/>
        <c:tickMarkSkip val="10"/>
        <c:noMultiLvlLbl val="0"/>
      </c:catAx>
      <c:valAx>
        <c:axId val="30157070"/>
        <c:scaling>
          <c:orientation val="minMax"/>
          <c:max val="0.6"/>
          <c:min val="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  <c:majorUnit val="0.04"/>
        <c:minorUnit val="0.0032"/>
      </c:valAx>
    </c:plotArea>
    <c:legend>
      <c:legendPos val="r"/>
      <c:layout>
        <c:manualLayout>
          <c:xMode val="edge"/>
          <c:yMode val="edge"/>
          <c:x val="0.181"/>
          <c:y val="0.22725"/>
          <c:w val="0.513"/>
          <c:h val="0.274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20a: Top 50% successors vs bottom 50% labor income earners (cohorts born in 1820-2020) 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125"/>
          <c:h val="0.858"/>
        </c:manualLayout>
      </c:layout>
      <c:lineChart>
        <c:grouping val="standard"/>
        <c:varyColors val="0"/>
        <c:ser>
          <c:idx val="1"/>
          <c:order val="0"/>
          <c:tx>
            <c:v>top 50% inheritance as a fraction of bottom 50% lifetime labor income ressources     [2010-2100:g=1.7%,(1-t)r=3.0%]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DataFigures!$AB$10:$AB$210</c:f>
              <c:numCache>
                <c:ptCount val="201"/>
                <c:pt idx="0">
                  <c:v>1.0104415165320395</c:v>
                </c:pt>
                <c:pt idx="10">
                  <c:v>1.0540618376089597</c:v>
                </c:pt>
                <c:pt idx="20">
                  <c:v>1.0224737435386175</c:v>
                </c:pt>
                <c:pt idx="30">
                  <c:v>0.966006610250011</c:v>
                </c:pt>
                <c:pt idx="40">
                  <c:v>0.8953472436317387</c:v>
                </c:pt>
                <c:pt idx="50">
                  <c:v>0.8587452296641646</c:v>
                </c:pt>
                <c:pt idx="60">
                  <c:v>0.7672891034270514</c:v>
                </c:pt>
                <c:pt idx="70">
                  <c:v>0.5629345699119026</c:v>
                </c:pt>
                <c:pt idx="80">
                  <c:v>0.37434971814745577</c:v>
                </c:pt>
                <c:pt idx="90">
                  <c:v>0.3650499310045906</c:v>
                </c:pt>
                <c:pt idx="100">
                  <c:v>0.34044682422986344</c:v>
                </c:pt>
                <c:pt idx="110">
                  <c:v>0.43128277696458406</c:v>
                </c:pt>
                <c:pt idx="120">
                  <c:v>0.5017436076529667</c:v>
                </c:pt>
                <c:pt idx="130">
                  <c:v>0.5333133014025653</c:v>
                </c:pt>
                <c:pt idx="140">
                  <c:v>0.7021694667594218</c:v>
                </c:pt>
                <c:pt idx="150">
                  <c:v>0.8735631312985926</c:v>
                </c:pt>
                <c:pt idx="160">
                  <c:v>0.9037750871704668</c:v>
                </c:pt>
                <c:pt idx="170">
                  <c:v>0.932022779157846</c:v>
                </c:pt>
                <c:pt idx="180">
                  <c:v>0.8910895838333982</c:v>
                </c:pt>
                <c:pt idx="190">
                  <c:v>0.9307588134444128</c:v>
                </c:pt>
                <c:pt idx="200">
                  <c:v>0.9907215356480952</c:v>
                </c:pt>
              </c:numCache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25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At val="0"/>
        <c:auto val="1"/>
        <c:lblOffset val="100"/>
        <c:tickLblSkip val="20"/>
        <c:tickMarkSkip val="10"/>
        <c:noMultiLvlLbl val="0"/>
      </c:catAx>
      <c:valAx>
        <c:axId val="26803576"/>
        <c:scaling>
          <c:orientation val="minMax"/>
          <c:max val="1.3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At val="1"/>
        <c:crossBetween val="between"/>
        <c:dispUnits/>
        <c:majorUnit val="0.1"/>
        <c:minorUnit val="0.04"/>
      </c:valAx>
    </c:plotArea>
    <c:legend>
      <c:legendPos val="r"/>
      <c:layout>
        <c:manualLayout>
          <c:xMode val="edge"/>
          <c:yMode val="edge"/>
          <c:x val="0.3045"/>
          <c:y val="0.17325"/>
          <c:w val="0.46125"/>
          <c:h val="0.236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21a: Top 10% successors vs bottom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125"/>
          <c:h val="0.858"/>
        </c:manualLayout>
      </c:layout>
      <c:lineChart>
        <c:grouping val="standard"/>
        <c:varyColors val="0"/>
        <c:ser>
          <c:idx val="1"/>
          <c:order val="0"/>
          <c:tx>
            <c:v>top 10% inheritance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DataFigures!$AC$10:$AC$210</c:f>
              <c:numCache>
                <c:ptCount val="201"/>
                <c:pt idx="0">
                  <c:v>4.786301920414925</c:v>
                </c:pt>
                <c:pt idx="10">
                  <c:v>4.992924493937179</c:v>
                </c:pt>
                <c:pt idx="20">
                  <c:v>4.843296679919769</c:v>
                </c:pt>
                <c:pt idx="30">
                  <c:v>4.575820785394789</c:v>
                </c:pt>
                <c:pt idx="40">
                  <c:v>4.241118522466131</c:v>
                </c:pt>
                <c:pt idx="50">
                  <c:v>3.9491519036924743</c:v>
                </c:pt>
                <c:pt idx="60">
                  <c:v>3.286864023364308</c:v>
                </c:pt>
                <c:pt idx="70">
                  <c:v>2.2410399878460785</c:v>
                </c:pt>
                <c:pt idx="80">
                  <c:v>1.3655491154977124</c:v>
                </c:pt>
                <c:pt idx="90">
                  <c:v>1.216986595001996</c:v>
                </c:pt>
                <c:pt idx="100">
                  <c:v>1.075095234410095</c:v>
                </c:pt>
                <c:pt idx="110">
                  <c:v>1.3619456114671078</c:v>
                </c:pt>
                <c:pt idx="120">
                  <c:v>1.5844534978514733</c:v>
                </c:pt>
                <c:pt idx="130">
                  <c:v>1.6841472675870484</c:v>
                </c:pt>
                <c:pt idx="140">
                  <c:v>2.217377263450806</c:v>
                </c:pt>
                <c:pt idx="150">
                  <c:v>2.758620414627135</c:v>
                </c:pt>
                <c:pt idx="160">
                  <c:v>2.854026591064632</c:v>
                </c:pt>
                <c:pt idx="170">
                  <c:v>2.943229828919514</c:v>
                </c:pt>
                <c:pt idx="180">
                  <c:v>2.81396710684231</c:v>
                </c:pt>
                <c:pt idx="190">
                  <c:v>2.9392383582455137</c:v>
                </c:pt>
                <c:pt idx="200">
                  <c:v>3.128594323099249</c:v>
                </c:pt>
              </c:numCache>
            </c:numRef>
          </c:val>
          <c:smooth val="0"/>
        </c:ser>
        <c:ser>
          <c:idx val="0"/>
          <c:order val="1"/>
          <c:tx>
            <c:v>top 10% labor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DataFigures!$AD$10:$AD$210</c:f>
              <c:numCache>
                <c:ptCount val="201"/>
                <c:pt idx="0">
                  <c:v>5</c:v>
                </c:pt>
                <c:pt idx="10">
                  <c:v>5</c:v>
                </c:pt>
                <c:pt idx="20">
                  <c:v>5</c:v>
                </c:pt>
                <c:pt idx="30">
                  <c:v>5</c:v>
                </c:pt>
                <c:pt idx="40">
                  <c:v>5</c:v>
                </c:pt>
                <c:pt idx="50">
                  <c:v>5</c:v>
                </c:pt>
                <c:pt idx="60">
                  <c:v>5</c:v>
                </c:pt>
                <c:pt idx="70">
                  <c:v>5</c:v>
                </c:pt>
                <c:pt idx="80">
                  <c:v>5</c:v>
                </c:pt>
                <c:pt idx="90">
                  <c:v>5</c:v>
                </c:pt>
                <c:pt idx="100">
                  <c:v>5</c:v>
                </c:pt>
                <c:pt idx="110">
                  <c:v>5</c:v>
                </c:pt>
                <c:pt idx="120">
                  <c:v>5</c:v>
                </c:pt>
                <c:pt idx="130">
                  <c:v>5</c:v>
                </c:pt>
                <c:pt idx="140">
                  <c:v>5</c:v>
                </c:pt>
                <c:pt idx="150">
                  <c:v>5</c:v>
                </c:pt>
                <c:pt idx="160">
                  <c:v>5</c:v>
                </c:pt>
                <c:pt idx="170">
                  <c:v>5</c:v>
                </c:pt>
                <c:pt idx="180">
                  <c:v>5</c:v>
                </c:pt>
                <c:pt idx="190">
                  <c:v>5</c:v>
                </c:pt>
                <c:pt idx="200">
                  <c:v>5</c:v>
                </c:pt>
              </c:numCache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At val="0"/>
        <c:auto val="1"/>
        <c:lblOffset val="100"/>
        <c:tickLblSkip val="20"/>
        <c:tickMarkSkip val="10"/>
        <c:noMultiLvlLbl val="0"/>
      </c:catAx>
      <c:valAx>
        <c:axId val="23606018"/>
        <c:scaling>
          <c:orientation val="minMax"/>
          <c:max val="5.5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between"/>
        <c:dispUnits/>
        <c:majorUnit val="0.5"/>
        <c:minorUnit val="0.04"/>
      </c:valAx>
    </c:plotArea>
    <c:legend>
      <c:legendPos val="r"/>
      <c:layout>
        <c:manualLayout>
          <c:xMode val="edge"/>
          <c:yMode val="edge"/>
          <c:x val="0.39375"/>
          <c:y val="0.26375"/>
          <c:w val="0.553"/>
          <c:h val="0.227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22a: Top 1% successors vs bottom 50% labor income earners (cohorts born in 1820-2020)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8125"/>
          <c:h val="0.8545"/>
        </c:manualLayout>
      </c:layout>
      <c:lineChart>
        <c:grouping val="standard"/>
        <c:varyColors val="0"/>
        <c:ser>
          <c:idx val="1"/>
          <c:order val="0"/>
          <c:tx>
            <c:v>top 1% inheritance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DataFigures!$AE$10:$AE$210</c:f>
              <c:numCache>
                <c:ptCount val="201"/>
                <c:pt idx="0">
                  <c:v>26.590566224527358</c:v>
                </c:pt>
                <c:pt idx="10">
                  <c:v>27.7384694107621</c:v>
                </c:pt>
                <c:pt idx="20">
                  <c:v>26.907203777332047</c:v>
                </c:pt>
                <c:pt idx="30">
                  <c:v>25.421226585526604</c:v>
                </c:pt>
                <c:pt idx="40">
                  <c:v>23.561769569256285</c:v>
                </c:pt>
                <c:pt idx="50">
                  <c:v>21.61031985975091</c:v>
                </c:pt>
                <c:pt idx="60">
                  <c:v>17.2946242724168</c:v>
                </c:pt>
                <c:pt idx="70">
                  <c:v>11.268299417420355</c:v>
                </c:pt>
                <c:pt idx="80">
                  <c:v>6.453921776330205</c:v>
                </c:pt>
                <c:pt idx="90">
                  <c:v>5.33826639250009</c:v>
                </c:pt>
                <c:pt idx="100">
                  <c:v>4.479563476708729</c:v>
                </c:pt>
                <c:pt idx="110">
                  <c:v>5.674773381112949</c:v>
                </c:pt>
                <c:pt idx="120">
                  <c:v>6.60188957438114</c:v>
                </c:pt>
                <c:pt idx="130">
                  <c:v>7.017280281612702</c:v>
                </c:pt>
                <c:pt idx="140">
                  <c:v>9.239071931045023</c:v>
                </c:pt>
                <c:pt idx="150">
                  <c:v>11.494251727613063</c:v>
                </c:pt>
                <c:pt idx="160">
                  <c:v>11.891777462769301</c:v>
                </c:pt>
                <c:pt idx="170">
                  <c:v>12.263457620497975</c:v>
                </c:pt>
                <c:pt idx="180">
                  <c:v>11.724862945176291</c:v>
                </c:pt>
                <c:pt idx="190">
                  <c:v>12.246826492689644</c:v>
                </c:pt>
                <c:pt idx="200">
                  <c:v>13.035809679580202</c:v>
                </c:pt>
              </c:numCache>
            </c:numRef>
          </c:val>
          <c:smooth val="0"/>
        </c:ser>
        <c:ser>
          <c:idx val="0"/>
          <c:order val="1"/>
          <c:tx>
            <c:v>top 1% labor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DataFigures!$AF$10:$AF$210</c:f>
              <c:numCache>
                <c:ptCount val="201"/>
                <c:pt idx="0">
                  <c:v>10</c:v>
                </c:pt>
                <c:pt idx="10">
                  <c:v>10</c:v>
                </c:pt>
                <c:pt idx="20">
                  <c:v>10</c:v>
                </c:pt>
                <c:pt idx="30">
                  <c:v>10</c:v>
                </c:pt>
                <c:pt idx="40">
                  <c:v>10</c:v>
                </c:pt>
                <c:pt idx="50">
                  <c:v>10</c:v>
                </c:pt>
                <c:pt idx="60">
                  <c:v>10</c:v>
                </c:pt>
                <c:pt idx="70">
                  <c:v>10</c:v>
                </c:pt>
                <c:pt idx="80">
                  <c:v>10</c:v>
                </c:pt>
                <c:pt idx="90">
                  <c:v>10</c:v>
                </c:pt>
                <c:pt idx="100">
                  <c:v>10</c:v>
                </c:pt>
                <c:pt idx="110">
                  <c:v>10</c:v>
                </c:pt>
                <c:pt idx="120">
                  <c:v>10</c:v>
                </c:pt>
                <c:pt idx="130">
                  <c:v>10</c:v>
                </c:pt>
                <c:pt idx="140">
                  <c:v>10</c:v>
                </c:pt>
                <c:pt idx="150">
                  <c:v>10</c:v>
                </c:pt>
                <c:pt idx="160">
                  <c:v>10</c:v>
                </c:pt>
                <c:pt idx="170">
                  <c:v>10</c:v>
                </c:pt>
                <c:pt idx="180">
                  <c:v>10</c:v>
                </c:pt>
                <c:pt idx="190">
                  <c:v>10</c:v>
                </c:pt>
                <c:pt idx="200">
                  <c:v>10</c:v>
                </c:pt>
              </c:numCache>
            </c:numRef>
          </c:val>
          <c:smooth val="0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0"/>
        <c:auto val="1"/>
        <c:lblOffset val="100"/>
        <c:tickLblSkip val="20"/>
        <c:tickMarkSkip val="10"/>
        <c:noMultiLvlLbl val="0"/>
      </c:catAx>
      <c:valAx>
        <c:axId val="33039276"/>
        <c:scaling>
          <c:orientation val="minMax"/>
          <c:max val="30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  <c:majorUnit val="5"/>
        <c:minorUnit val="0.06"/>
      </c:valAx>
    </c:plotArea>
    <c:legend>
      <c:legendPos val="r"/>
      <c:layout>
        <c:manualLayout>
          <c:xMode val="edge"/>
          <c:yMode val="edge"/>
          <c:x val="0.42775"/>
          <c:y val="0.23825"/>
          <c:w val="0.478"/>
          <c:h val="0.227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23a: Cohort fraction inheriting more than bottom 50% labor income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98125"/>
          <c:h val="0.8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DataFigures!$AG$10:$AG$210</c:f>
              <c:numCache>
                <c:ptCount val="201"/>
                <c:pt idx="0">
                  <c:v>0.09468832575306159</c:v>
                </c:pt>
                <c:pt idx="10">
                  <c:v>0.09982904849733308</c:v>
                </c:pt>
                <c:pt idx="20">
                  <c:v>0.0961105455938417</c:v>
                </c:pt>
                <c:pt idx="30">
                  <c:v>0.08953066265894136</c:v>
                </c:pt>
                <c:pt idx="40">
                  <c:v>0.08140506796190762</c:v>
                </c:pt>
                <c:pt idx="50">
                  <c:v>0.07785016671449677</c:v>
                </c:pt>
                <c:pt idx="60">
                  <c:v>0.06852591411336702</c:v>
                </c:pt>
                <c:pt idx="70">
                  <c:v>0.04644794742402454</c:v>
                </c:pt>
                <c:pt idx="80">
                  <c:v>0.026353191939623676</c:v>
                </c:pt>
                <c:pt idx="90">
                  <c:v>0.024814461807720716</c:v>
                </c:pt>
                <c:pt idx="100">
                  <c:v>0.023116096909133976</c:v>
                </c:pt>
                <c:pt idx="110">
                  <c:v>0.03658145580270178</c:v>
                </c:pt>
                <c:pt idx="120">
                  <c:v>0.047181709370174796</c:v>
                </c:pt>
                <c:pt idx="130">
                  <c:v>0.0520093362336013</c:v>
                </c:pt>
                <c:pt idx="140">
                  <c:v>0.08213010200213881</c:v>
                </c:pt>
                <c:pt idx="150">
                  <c:v>0.11824659410696695</c:v>
                </c:pt>
                <c:pt idx="160">
                  <c:v>0.1247290631173276</c:v>
                </c:pt>
                <c:pt idx="170">
                  <c:v>0.13129437982265033</c:v>
                </c:pt>
                <c:pt idx="180">
                  <c:v>0.1218034046782122</c:v>
                </c:pt>
                <c:pt idx="190">
                  <c:v>0.1309907744714953</c:v>
                </c:pt>
                <c:pt idx="200">
                  <c:v>0.14534039710595192</c:v>
                </c:pt>
              </c:numCache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0"/>
        <c:auto val="1"/>
        <c:lblOffset val="100"/>
        <c:tickLblSkip val="20"/>
        <c:tickMarkSkip val="10"/>
        <c:noMultiLvlLbl val="0"/>
      </c:catAx>
      <c:valAx>
        <c:axId val="58935670"/>
        <c:scaling>
          <c:orientation val="minMax"/>
          <c:max val="0.16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between"/>
        <c:dispUnits/>
        <c:majorUnit val="0.02"/>
        <c:minorUnit val="0.02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20b: Top 50% successors vs bottom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125"/>
          <c:h val="0.858"/>
        </c:manualLayout>
      </c:layout>
      <c:lineChart>
        <c:grouping val="standard"/>
        <c:varyColors val="0"/>
        <c:ser>
          <c:idx val="1"/>
          <c:order val="0"/>
          <c:tx>
            <c:v>top 50% inheritance as a fraction of bottom 50% lifetime labor income ressources         [2010-2100:g=1.0%,(1-t)r=5.0%]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DataFigures!$AI$10:$AI$210</c:f>
              <c:numCache>
                <c:ptCount val="201"/>
                <c:pt idx="0">
                  <c:v>1.0104417253810065</c:v>
                </c:pt>
                <c:pt idx="10">
                  <c:v>1.054061940630633</c:v>
                </c:pt>
                <c:pt idx="20">
                  <c:v>1.0225096684349935</c:v>
                </c:pt>
                <c:pt idx="30">
                  <c:v>0.9660108344170449</c:v>
                </c:pt>
                <c:pt idx="40">
                  <c:v>0.8953414504279781</c:v>
                </c:pt>
                <c:pt idx="50">
                  <c:v>0.858746643395356</c:v>
                </c:pt>
                <c:pt idx="60">
                  <c:v>0.7672891034270514</c:v>
                </c:pt>
                <c:pt idx="70">
                  <c:v>0.5629345699119026</c:v>
                </c:pt>
                <c:pt idx="80">
                  <c:v>0.37434971814745577</c:v>
                </c:pt>
                <c:pt idx="90">
                  <c:v>0.36510788543533634</c:v>
                </c:pt>
                <c:pt idx="100">
                  <c:v>0.3411775698366545</c:v>
                </c:pt>
                <c:pt idx="110">
                  <c:v>0.4355235902157009</c:v>
                </c:pt>
                <c:pt idx="120">
                  <c:v>0.5139105241024253</c:v>
                </c:pt>
                <c:pt idx="130">
                  <c:v>0.565508560211555</c:v>
                </c:pt>
                <c:pt idx="140">
                  <c:v>0.7969205029987353</c:v>
                </c:pt>
                <c:pt idx="150">
                  <c:v>1.0915115276921132</c:v>
                </c:pt>
                <c:pt idx="160">
                  <c:v>1.2560808724366361</c:v>
                </c:pt>
                <c:pt idx="170">
                  <c:v>1.4546103174984315</c:v>
                </c:pt>
                <c:pt idx="180">
                  <c:v>1.5028056220524557</c:v>
                </c:pt>
                <c:pt idx="190">
                  <c:v>1.670516244223057</c:v>
                </c:pt>
                <c:pt idx="200">
                  <c:v>1.8734867444559036</c:v>
                </c:pt>
              </c:numCache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At val="0"/>
        <c:auto val="1"/>
        <c:lblOffset val="100"/>
        <c:tickLblSkip val="20"/>
        <c:tickMarkSkip val="10"/>
        <c:noMultiLvlLbl val="0"/>
      </c:catAx>
      <c:valAx>
        <c:axId val="9059936"/>
        <c:scaling>
          <c:orientation val="minMax"/>
          <c:max val="2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At val="1"/>
        <c:crossBetween val="between"/>
        <c:dispUnits/>
        <c:majorUnit val="0.2"/>
        <c:minorUnit val="0.04"/>
      </c:valAx>
    </c:plotArea>
    <c:legend>
      <c:legendPos val="r"/>
      <c:layout>
        <c:manualLayout>
          <c:xMode val="edge"/>
          <c:yMode val="edge"/>
          <c:x val="0.2645"/>
          <c:y val="0.188"/>
          <c:w val="0.457"/>
          <c:h val="0.259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21b: Top 10% successors vs bottom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125"/>
          <c:h val="0.858"/>
        </c:manualLayout>
      </c:layout>
      <c:lineChart>
        <c:grouping val="standard"/>
        <c:varyColors val="0"/>
        <c:ser>
          <c:idx val="1"/>
          <c:order val="0"/>
          <c:tx>
            <c:v>top 10% inheritance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DataFigures!$AJ$10:$AJ$210</c:f>
              <c:numCache>
                <c:ptCount val="201"/>
                <c:pt idx="0">
                  <c:v>4.786302909699505</c:v>
                </c:pt>
                <c:pt idx="10">
                  <c:v>4.992924981934578</c:v>
                </c:pt>
                <c:pt idx="20">
                  <c:v>4.843466850481549</c:v>
                </c:pt>
                <c:pt idx="30">
                  <c:v>4.575840794607056</c:v>
                </c:pt>
                <c:pt idx="40">
                  <c:v>4.241091080974632</c:v>
                </c:pt>
                <c:pt idx="50">
                  <c:v>3.949157284860602</c:v>
                </c:pt>
                <c:pt idx="60">
                  <c:v>3.286864023364308</c:v>
                </c:pt>
                <c:pt idx="70">
                  <c:v>2.2410399878460785</c:v>
                </c:pt>
                <c:pt idx="80">
                  <c:v>1.3655491154977124</c:v>
                </c:pt>
                <c:pt idx="90">
                  <c:v>1.2171752345642086</c:v>
                </c:pt>
                <c:pt idx="100">
                  <c:v>1.077402852115751</c:v>
                </c:pt>
                <c:pt idx="110">
                  <c:v>1.3753376533127397</c:v>
                </c:pt>
                <c:pt idx="120">
                  <c:v>1.6228753392708168</c:v>
                </c:pt>
                <c:pt idx="130">
                  <c:v>1.7858165059312263</c:v>
                </c:pt>
                <c:pt idx="140">
                  <c:v>2.5165910621012695</c:v>
                </c:pt>
                <c:pt idx="150">
                  <c:v>3.4468785085014106</c:v>
                </c:pt>
                <c:pt idx="160">
                  <c:v>3.9665711761156937</c:v>
                </c:pt>
                <c:pt idx="170">
                  <c:v>4.59350626578452</c:v>
                </c:pt>
                <c:pt idx="180">
                  <c:v>4.745701964376176</c:v>
                </c:pt>
                <c:pt idx="190">
                  <c:v>5.275314455441233</c:v>
                </c:pt>
                <c:pt idx="200">
                  <c:v>5.916273929860749</c:v>
                </c:pt>
              </c:numCache>
            </c:numRef>
          </c:val>
          <c:smooth val="0"/>
        </c:ser>
        <c:ser>
          <c:idx val="0"/>
          <c:order val="1"/>
          <c:tx>
            <c:v>top 10% labor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DataFigures!$AD$10:$AD$210</c:f>
              <c:numCache>
                <c:ptCount val="201"/>
                <c:pt idx="0">
                  <c:v>5</c:v>
                </c:pt>
                <c:pt idx="10">
                  <c:v>5</c:v>
                </c:pt>
                <c:pt idx="20">
                  <c:v>5</c:v>
                </c:pt>
                <c:pt idx="30">
                  <c:v>5</c:v>
                </c:pt>
                <c:pt idx="40">
                  <c:v>5</c:v>
                </c:pt>
                <c:pt idx="50">
                  <c:v>5</c:v>
                </c:pt>
                <c:pt idx="60">
                  <c:v>5</c:v>
                </c:pt>
                <c:pt idx="70">
                  <c:v>5</c:v>
                </c:pt>
                <c:pt idx="80">
                  <c:v>5</c:v>
                </c:pt>
                <c:pt idx="90">
                  <c:v>5</c:v>
                </c:pt>
                <c:pt idx="100">
                  <c:v>5</c:v>
                </c:pt>
                <c:pt idx="110">
                  <c:v>5</c:v>
                </c:pt>
                <c:pt idx="120">
                  <c:v>5</c:v>
                </c:pt>
                <c:pt idx="130">
                  <c:v>5</c:v>
                </c:pt>
                <c:pt idx="140">
                  <c:v>5</c:v>
                </c:pt>
                <c:pt idx="150">
                  <c:v>5</c:v>
                </c:pt>
                <c:pt idx="160">
                  <c:v>5</c:v>
                </c:pt>
                <c:pt idx="170">
                  <c:v>5</c:v>
                </c:pt>
                <c:pt idx="180">
                  <c:v>5</c:v>
                </c:pt>
                <c:pt idx="190">
                  <c:v>5</c:v>
                </c:pt>
                <c:pt idx="200">
                  <c:v>5</c:v>
                </c:pt>
              </c:numCache>
            </c:numRef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At val="0"/>
        <c:auto val="1"/>
        <c:lblOffset val="100"/>
        <c:tickLblSkip val="20"/>
        <c:tickMarkSkip val="10"/>
        <c:noMultiLvlLbl val="0"/>
      </c:catAx>
      <c:valAx>
        <c:axId val="62766186"/>
        <c:scaling>
          <c:orientation val="minMax"/>
          <c:max val="8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At val="1"/>
        <c:crossBetween val="between"/>
        <c:dispUnits/>
        <c:majorUnit val="1"/>
        <c:minorUnit val="0.04"/>
      </c:valAx>
    </c:plotArea>
    <c:legend>
      <c:legendPos val="r"/>
      <c:layout>
        <c:manualLayout>
          <c:xMode val="edge"/>
          <c:yMode val="edge"/>
          <c:x val="0.301"/>
          <c:y val="0.188"/>
          <c:w val="0.5045"/>
          <c:h val="0.227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22b: Top 1% successors vs bottom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125"/>
          <c:h val="0.858"/>
        </c:manualLayout>
      </c:layout>
      <c:lineChart>
        <c:grouping val="standard"/>
        <c:varyColors val="0"/>
        <c:ser>
          <c:idx val="1"/>
          <c:order val="0"/>
          <c:tx>
            <c:v>top 1% inheritance as a fraction of bottom 50% 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DataFigures!$AK$10:$AK$210</c:f>
              <c:numCache>
                <c:ptCount val="201"/>
                <c:pt idx="0">
                  <c:v>26.5905717205528</c:v>
                </c:pt>
                <c:pt idx="10">
                  <c:v>27.73847212185877</c:v>
                </c:pt>
                <c:pt idx="20">
                  <c:v>26.908149169341932</c:v>
                </c:pt>
                <c:pt idx="30">
                  <c:v>25.421337747816974</c:v>
                </c:pt>
                <c:pt idx="40">
                  <c:v>23.561617116525735</c:v>
                </c:pt>
                <c:pt idx="50">
                  <c:v>21.61034610109244</c:v>
                </c:pt>
                <c:pt idx="60">
                  <c:v>17.2946242724168</c:v>
                </c:pt>
                <c:pt idx="70">
                  <c:v>11.268299417420355</c:v>
                </c:pt>
                <c:pt idx="80">
                  <c:v>6.453921776330205</c:v>
                </c:pt>
                <c:pt idx="90">
                  <c:v>5.339075830552575</c:v>
                </c:pt>
                <c:pt idx="100">
                  <c:v>4.489178550482295</c:v>
                </c:pt>
                <c:pt idx="110">
                  <c:v>5.730573555469749</c:v>
                </c:pt>
                <c:pt idx="120">
                  <c:v>6.761980580295071</c:v>
                </c:pt>
                <c:pt idx="130">
                  <c:v>7.440902108046776</c:v>
                </c:pt>
                <c:pt idx="140">
                  <c:v>10.485796092088624</c:v>
                </c:pt>
                <c:pt idx="150">
                  <c:v>14.361993785422545</c:v>
                </c:pt>
                <c:pt idx="160">
                  <c:v>16.52737990048206</c:v>
                </c:pt>
                <c:pt idx="170">
                  <c:v>19.139609440768833</c:v>
                </c:pt>
                <c:pt idx="180">
                  <c:v>19.773758184900732</c:v>
                </c:pt>
                <c:pt idx="190">
                  <c:v>21.980476897671807</c:v>
                </c:pt>
                <c:pt idx="200">
                  <c:v>24.651141374419787</c:v>
                </c:pt>
              </c:numCache>
            </c:numRef>
          </c:val>
          <c:smooth val="0"/>
        </c:ser>
        <c:ser>
          <c:idx val="0"/>
          <c:order val="1"/>
          <c:tx>
            <c:v>top 1% labor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DataFigures!$AF$10:$AF$210</c:f>
              <c:numCache>
                <c:ptCount val="201"/>
                <c:pt idx="0">
                  <c:v>10</c:v>
                </c:pt>
                <c:pt idx="10">
                  <c:v>10</c:v>
                </c:pt>
                <c:pt idx="20">
                  <c:v>10</c:v>
                </c:pt>
                <c:pt idx="30">
                  <c:v>10</c:v>
                </c:pt>
                <c:pt idx="40">
                  <c:v>10</c:v>
                </c:pt>
                <c:pt idx="50">
                  <c:v>10</c:v>
                </c:pt>
                <c:pt idx="60">
                  <c:v>10</c:v>
                </c:pt>
                <c:pt idx="70">
                  <c:v>10</c:v>
                </c:pt>
                <c:pt idx="80">
                  <c:v>10</c:v>
                </c:pt>
                <c:pt idx="90">
                  <c:v>10</c:v>
                </c:pt>
                <c:pt idx="100">
                  <c:v>10</c:v>
                </c:pt>
                <c:pt idx="110">
                  <c:v>10</c:v>
                </c:pt>
                <c:pt idx="120">
                  <c:v>10</c:v>
                </c:pt>
                <c:pt idx="130">
                  <c:v>10</c:v>
                </c:pt>
                <c:pt idx="140">
                  <c:v>10</c:v>
                </c:pt>
                <c:pt idx="150">
                  <c:v>10</c:v>
                </c:pt>
                <c:pt idx="160">
                  <c:v>10</c:v>
                </c:pt>
                <c:pt idx="170">
                  <c:v>10</c:v>
                </c:pt>
                <c:pt idx="180">
                  <c:v>10</c:v>
                </c:pt>
                <c:pt idx="190">
                  <c:v>10</c:v>
                </c:pt>
                <c:pt idx="200">
                  <c:v>10</c:v>
                </c:pt>
              </c:numCache>
            </c:numRef>
          </c:val>
          <c:smooth val="0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0"/>
        <c:auto val="1"/>
        <c:lblOffset val="100"/>
        <c:tickLblSkip val="20"/>
        <c:tickMarkSkip val="10"/>
        <c:noMultiLvlLbl val="0"/>
      </c:catAx>
      <c:valAx>
        <c:axId val="50896276"/>
        <c:scaling>
          <c:orientation val="minMax"/>
          <c:max val="30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At val="1"/>
        <c:crossBetween val="between"/>
        <c:dispUnits/>
        <c:majorUnit val="5"/>
        <c:minorUnit val="0.06"/>
      </c:valAx>
    </c:plotArea>
    <c:legend>
      <c:legendPos val="r"/>
      <c:layout>
        <c:manualLayout>
          <c:xMode val="edge"/>
          <c:yMode val="edge"/>
          <c:x val="0.362"/>
          <c:y val="0.17325"/>
          <c:w val="0.492"/>
          <c:h val="0.219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3: Annual inheritance flow as a fraction of disposable income, France 1820-2008 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8225"/>
          <c:h val="0.8695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DataFigures!$G$10:$G$199</c:f>
              <c:numCache>
                <c:ptCount val="190"/>
                <c:pt idx="0">
                  <c:v>0.21385479653650594</c:v>
                </c:pt>
                <c:pt idx="10">
                  <c:v>0.21902122920763906</c:v>
                </c:pt>
                <c:pt idx="20">
                  <c:v>0.22162187546074497</c:v>
                </c:pt>
                <c:pt idx="30">
                  <c:v>0.21072568065070413</c:v>
                </c:pt>
                <c:pt idx="40">
                  <c:v>0.21267617484022555</c:v>
                </c:pt>
                <c:pt idx="50">
                  <c:v>0.23427814142579945</c:v>
                </c:pt>
                <c:pt idx="60">
                  <c:v>0.2572293611540343</c:v>
                </c:pt>
                <c:pt idx="70">
                  <c:v>0.25116750999704457</c:v>
                </c:pt>
                <c:pt idx="80">
                  <c:v>0.254828939597986</c:v>
                </c:pt>
                <c:pt idx="90">
                  <c:v>0.23958597944861024</c:v>
                </c:pt>
                <c:pt idx="100">
                  <c:v>0.10229958382015741</c:v>
                </c:pt>
                <c:pt idx="110">
                  <c:v>0.11827518971417005</c:v>
                </c:pt>
                <c:pt idx="120">
                  <c:v>0.11495059749596764</c:v>
                </c:pt>
                <c:pt idx="130">
                  <c:v>0.0569340764874684</c:v>
                </c:pt>
                <c:pt idx="140">
                  <c:v>0.07936074760098899</c:v>
                </c:pt>
                <c:pt idx="150">
                  <c:v>0.08590136936388768</c:v>
                </c:pt>
                <c:pt idx="160">
                  <c:v>0.0907666861381574</c:v>
                </c:pt>
                <c:pt idx="170">
                  <c:v>0.10966702680177279</c:v>
                </c:pt>
                <c:pt idx="180">
                  <c:v>0.16424549327526491</c:v>
                </c:pt>
                <c:pt idx="188">
                  <c:v>0.20880510817415057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DataFigures!$H$10:$H$199</c:f>
              <c:numCache>
                <c:ptCount val="190"/>
                <c:pt idx="0">
                  <c:v>0.19846670053459978</c:v>
                </c:pt>
                <c:pt idx="10">
                  <c:v>0.1909434759016045</c:v>
                </c:pt>
                <c:pt idx="20">
                  <c:v>0.19415985421687487</c:v>
                </c:pt>
                <c:pt idx="30">
                  <c:v>0.16806725852923665</c:v>
                </c:pt>
                <c:pt idx="40">
                  <c:v>0.1807051931033621</c:v>
                </c:pt>
                <c:pt idx="50">
                  <c:v>0.20817120086852464</c:v>
                </c:pt>
                <c:pt idx="60">
                  <c:v>0.24497559383144055</c:v>
                </c:pt>
                <c:pt idx="70">
                  <c:v>0.2433668994193307</c:v>
                </c:pt>
                <c:pt idx="80">
                  <c:v>0.24670577894463985</c:v>
                </c:pt>
                <c:pt idx="90">
                  <c:v>0.21512395957863378</c:v>
                </c:pt>
                <c:pt idx="100">
                  <c:v>0.07347478335333633</c:v>
                </c:pt>
                <c:pt idx="110">
                  <c:v>0.08708199770474179</c:v>
                </c:pt>
                <c:pt idx="120">
                  <c:v>0.07889950130446205</c:v>
                </c:pt>
                <c:pt idx="130">
                  <c:v>0.03834646522560974</c:v>
                </c:pt>
                <c:pt idx="140">
                  <c:v>0.04694974820657689</c:v>
                </c:pt>
                <c:pt idx="150">
                  <c:v>0.06453404299265374</c:v>
                </c:pt>
                <c:pt idx="160">
                  <c:v>0.08064452346915067</c:v>
                </c:pt>
                <c:pt idx="170">
                  <c:v>0.09565772322935337</c:v>
                </c:pt>
                <c:pt idx="180">
                  <c:v>0.14389161094179323</c:v>
                </c:pt>
                <c:pt idx="188">
                  <c:v>0.18169038885975836</c:v>
                </c:pt>
              </c:numCache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At val="0"/>
        <c:auto val="1"/>
        <c:lblOffset val="100"/>
        <c:tickLblSkip val="20"/>
        <c:tickMarkSkip val="20"/>
        <c:noMultiLvlLbl val="0"/>
      </c:catAx>
      <c:valAx>
        <c:axId val="25773808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602999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16775"/>
          <c:y val="0.15825"/>
          <c:w val="0.79225"/>
          <c:h val="0.199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23b: Cohort fraction inheriting more than bottom 50% labor income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98125"/>
          <c:h val="0.8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DataFigures!$AL$10:$AL$210</c:f>
              <c:numCache>
                <c:ptCount val="201"/>
                <c:pt idx="0">
                  <c:v>0.09468835018854531</c:v>
                </c:pt>
                <c:pt idx="10">
                  <c:v>0.09982906078943318</c:v>
                </c:pt>
                <c:pt idx="20">
                  <c:v>0.09611470568224315</c:v>
                </c:pt>
                <c:pt idx="30">
                  <c:v>0.0895311577906041</c:v>
                </c:pt>
                <c:pt idx="40">
                  <c:v>0.08140442058336747</c:v>
                </c:pt>
                <c:pt idx="50">
                  <c:v>0.07715021761399152</c:v>
                </c:pt>
                <c:pt idx="60">
                  <c:v>0.06640196730713</c:v>
                </c:pt>
                <c:pt idx="70">
                  <c:v>0.044118247357308224</c:v>
                </c:pt>
                <c:pt idx="80">
                  <c:v>0.024643727497475242</c:v>
                </c:pt>
                <c:pt idx="90">
                  <c:v>0.02268438890122209</c:v>
                </c:pt>
                <c:pt idx="100">
                  <c:v>0.02067543896944259</c:v>
                </c:pt>
                <c:pt idx="110">
                  <c:v>0.03118884532772498</c:v>
                </c:pt>
                <c:pt idx="120">
                  <c:v>0.04001023394812355</c:v>
                </c:pt>
                <c:pt idx="130">
                  <c:v>0.046118742660425226</c:v>
                </c:pt>
                <c:pt idx="140">
                  <c:v>0.07710973501217991</c:v>
                </c:pt>
                <c:pt idx="150">
                  <c:v>0.12368815322242535</c:v>
                </c:pt>
                <c:pt idx="160">
                  <c:v>0.15215269739645004</c:v>
                </c:pt>
                <c:pt idx="170">
                  <c:v>0.18953869621719277</c:v>
                </c:pt>
                <c:pt idx="180">
                  <c:v>0.1990283453756052</c:v>
                </c:pt>
                <c:pt idx="190">
                  <c:v>0.23327938981092372</c:v>
                </c:pt>
                <c:pt idx="200">
                  <c:v>0.27701791603994713</c:v>
                </c:pt>
              </c:numCache>
            </c:numRef>
          </c:val>
          <c:smooth val="0"/>
        </c:ser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At val="0"/>
        <c:auto val="1"/>
        <c:lblOffset val="100"/>
        <c:tickLblSkip val="20"/>
        <c:tickMarkSkip val="10"/>
        <c:noMultiLvlLbl val="0"/>
      </c:catAx>
      <c:valAx>
        <c:axId val="28957662"/>
        <c:scaling>
          <c:orientation val="minMax"/>
          <c:max val="0.3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At val="1"/>
        <c:crossBetween val="between"/>
        <c:dispUnits/>
        <c:majorUnit val="0.04"/>
        <c:minorUnit val="0.02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24a: The share of non-capitalized inheritance in aggregate wealth accumulation , France 1850-2100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8125"/>
          <c:h val="0.86575"/>
        </c:manualLayout>
      </c:layout>
      <c:lineChart>
        <c:grouping val="standard"/>
        <c:varyColors val="0"/>
        <c:ser>
          <c:idx val="1"/>
          <c:order val="0"/>
          <c:tx>
            <c:v>non-capitalized inherited wealth as a fraction of aggregate private wealth [2010-2100: g=1.7%,r=(1-t)3.0%]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DataFigures!$A$40:$A$280</c:f>
              <c:numCache>
                <c:ptCount val="241"/>
                <c:pt idx="0">
                  <c:v>1850</c:v>
                </c:pt>
                <c:pt idx="10">
                  <c:v>1860</c:v>
                </c:pt>
                <c:pt idx="20">
                  <c:v>1870</c:v>
                </c:pt>
                <c:pt idx="30">
                  <c:v>1880</c:v>
                </c:pt>
                <c:pt idx="40">
                  <c:v>1890</c:v>
                </c:pt>
                <c:pt idx="50">
                  <c:v>1900</c:v>
                </c:pt>
                <c:pt idx="60">
                  <c:v>1910</c:v>
                </c:pt>
                <c:pt idx="70">
                  <c:v>1920</c:v>
                </c:pt>
                <c:pt idx="80">
                  <c:v>1930</c:v>
                </c:pt>
                <c:pt idx="90">
                  <c:v>1940</c:v>
                </c:pt>
                <c:pt idx="100">
                  <c:v>1950</c:v>
                </c:pt>
                <c:pt idx="110">
                  <c:v>1960</c:v>
                </c:pt>
                <c:pt idx="120">
                  <c:v>1970</c:v>
                </c:pt>
                <c:pt idx="130">
                  <c:v>1980</c:v>
                </c:pt>
                <c:pt idx="140">
                  <c:v>1990</c:v>
                </c:pt>
                <c:pt idx="150">
                  <c:v>2000</c:v>
                </c:pt>
                <c:pt idx="158">
                  <c:v>2008</c:v>
                </c:pt>
                <c:pt idx="160">
                  <c:v>2010</c:v>
                </c:pt>
                <c:pt idx="170">
                  <c:v>2020</c:v>
                </c:pt>
                <c:pt idx="180">
                  <c:v>2030</c:v>
                </c:pt>
                <c:pt idx="190">
                  <c:v>2040</c:v>
                </c:pt>
                <c:pt idx="200">
                  <c:v>2050</c:v>
                </c:pt>
                <c:pt idx="210">
                  <c:v>2060</c:v>
                </c:pt>
                <c:pt idx="220">
                  <c:v>2070</c:v>
                </c:pt>
                <c:pt idx="230">
                  <c:v>2080</c:v>
                </c:pt>
                <c:pt idx="240">
                  <c:v>2090</c:v>
                </c:pt>
              </c:numCache>
            </c:numRef>
          </c:cat>
          <c:val>
            <c:numRef>
              <c:f>DataFigures!$AM$40:$AM$280</c:f>
              <c:numCache>
                <c:ptCount val="241"/>
                <c:pt idx="0">
                  <c:v>0.7259925420554594</c:v>
                </c:pt>
                <c:pt idx="10">
                  <c:v>0.7656215798759046</c:v>
                </c:pt>
                <c:pt idx="20">
                  <c:v>0.7995954662720235</c:v>
                </c:pt>
                <c:pt idx="30">
                  <c:v>0.8195291602181666</c:v>
                </c:pt>
                <c:pt idx="40">
                  <c:v>0.8183550942024341</c:v>
                </c:pt>
                <c:pt idx="50">
                  <c:v>0.8296324027209764</c:v>
                </c:pt>
                <c:pt idx="60">
                  <c:v>0.8583302875024145</c:v>
                </c:pt>
                <c:pt idx="70">
                  <c:v>0.68212640018707</c:v>
                </c:pt>
                <c:pt idx="80">
                  <c:v>0.5148331466074136</c:v>
                </c:pt>
                <c:pt idx="90">
                  <c:v>0.5798545699695701</c:v>
                </c:pt>
                <c:pt idx="100">
                  <c:v>0.5200581013558415</c:v>
                </c:pt>
                <c:pt idx="110">
                  <c:v>0.40960956148490835</c:v>
                </c:pt>
                <c:pt idx="120">
                  <c:v>0.3853663487502731</c:v>
                </c:pt>
                <c:pt idx="130">
                  <c:v>0.40787612784434124</c:v>
                </c:pt>
                <c:pt idx="140">
                  <c:v>0.46903615994315856</c:v>
                </c:pt>
                <c:pt idx="150">
                  <c:v>0.5069357207558453</c:v>
                </c:pt>
                <c:pt idx="160">
                  <c:v>0.6169157717548861</c:v>
                </c:pt>
                <c:pt idx="170">
                  <c:v>0.6630593354834595</c:v>
                </c:pt>
                <c:pt idx="180">
                  <c:v>0.6883164650806959</c:v>
                </c:pt>
                <c:pt idx="190">
                  <c:v>0.7126786972168159</c:v>
                </c:pt>
                <c:pt idx="200">
                  <c:v>0.728483502044339</c:v>
                </c:pt>
                <c:pt idx="210">
                  <c:v>0.735312616869107</c:v>
                </c:pt>
                <c:pt idx="220">
                  <c:v>0.7363942223732274</c:v>
                </c:pt>
                <c:pt idx="230">
                  <c:v>0.7343675567332619</c:v>
                </c:pt>
                <c:pt idx="240">
                  <c:v>0.7311238187685729</c:v>
                </c:pt>
              </c:numCache>
            </c:numRef>
          </c:val>
          <c:smooth val="0"/>
        </c:ser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25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At val="0"/>
        <c:auto val="1"/>
        <c:lblOffset val="100"/>
        <c:tickLblSkip val="20"/>
        <c:tickMarkSkip val="10"/>
        <c:noMultiLvlLbl val="0"/>
      </c:catAx>
      <c:valAx>
        <c:axId val="63869256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between"/>
        <c:dispUnits/>
        <c:majorUnit val="0.1"/>
        <c:minorUnit val="0.012"/>
      </c:valAx>
    </c:plotArea>
    <c:legend>
      <c:legendPos val="r"/>
      <c:layout>
        <c:manualLayout>
          <c:xMode val="edge"/>
          <c:yMode val="edge"/>
          <c:x val="0.37375"/>
          <c:y val="0.2085"/>
          <c:w val="0.5295"/>
          <c:h val="0.189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24b: The share of non-capitalized inheritance in aggregate wealth accumulation , France 1850-2100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8125"/>
          <c:h val="0.86575"/>
        </c:manualLayout>
      </c:layout>
      <c:lineChart>
        <c:grouping val="standard"/>
        <c:varyColors val="0"/>
        <c:ser>
          <c:idx val="1"/>
          <c:order val="0"/>
          <c:tx>
            <c:v>non-capitalized inherited wealth as a fraction of aggregate private wealth [2010-2100: g=1.0%,(1-t)r=5.0%]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DataFigures!$A$40:$A$280</c:f>
              <c:numCache>
                <c:ptCount val="241"/>
                <c:pt idx="0">
                  <c:v>1850</c:v>
                </c:pt>
                <c:pt idx="10">
                  <c:v>1860</c:v>
                </c:pt>
                <c:pt idx="20">
                  <c:v>1870</c:v>
                </c:pt>
                <c:pt idx="30">
                  <c:v>1880</c:v>
                </c:pt>
                <c:pt idx="40">
                  <c:v>1890</c:v>
                </c:pt>
                <c:pt idx="50">
                  <c:v>1900</c:v>
                </c:pt>
                <c:pt idx="60">
                  <c:v>1910</c:v>
                </c:pt>
                <c:pt idx="70">
                  <c:v>1920</c:v>
                </c:pt>
                <c:pt idx="80">
                  <c:v>1930</c:v>
                </c:pt>
                <c:pt idx="90">
                  <c:v>1940</c:v>
                </c:pt>
                <c:pt idx="100">
                  <c:v>1950</c:v>
                </c:pt>
                <c:pt idx="110">
                  <c:v>1960</c:v>
                </c:pt>
                <c:pt idx="120">
                  <c:v>1970</c:v>
                </c:pt>
                <c:pt idx="130">
                  <c:v>1980</c:v>
                </c:pt>
                <c:pt idx="140">
                  <c:v>1990</c:v>
                </c:pt>
                <c:pt idx="150">
                  <c:v>2000</c:v>
                </c:pt>
                <c:pt idx="158">
                  <c:v>2008</c:v>
                </c:pt>
                <c:pt idx="160">
                  <c:v>2010</c:v>
                </c:pt>
                <c:pt idx="170">
                  <c:v>2020</c:v>
                </c:pt>
                <c:pt idx="180">
                  <c:v>2030</c:v>
                </c:pt>
                <c:pt idx="190">
                  <c:v>2040</c:v>
                </c:pt>
                <c:pt idx="200">
                  <c:v>2050</c:v>
                </c:pt>
                <c:pt idx="210">
                  <c:v>2060</c:v>
                </c:pt>
                <c:pt idx="220">
                  <c:v>2070</c:v>
                </c:pt>
                <c:pt idx="230">
                  <c:v>2080</c:v>
                </c:pt>
                <c:pt idx="240">
                  <c:v>2090</c:v>
                </c:pt>
              </c:numCache>
            </c:numRef>
          </c:cat>
          <c:val>
            <c:numRef>
              <c:f>DataFigures!$AO$40:$AO$280</c:f>
              <c:numCache>
                <c:ptCount val="241"/>
                <c:pt idx="0">
                  <c:v>0.7259925420554594</c:v>
                </c:pt>
                <c:pt idx="10">
                  <c:v>0.7656215798759046</c:v>
                </c:pt>
                <c:pt idx="20">
                  <c:v>0.7995954662720235</c:v>
                </c:pt>
                <c:pt idx="30">
                  <c:v>0.8195291602181666</c:v>
                </c:pt>
                <c:pt idx="40">
                  <c:v>0.8183550942024341</c:v>
                </c:pt>
                <c:pt idx="50">
                  <c:v>0.8296324027209764</c:v>
                </c:pt>
                <c:pt idx="60">
                  <c:v>0.8583302875024145</c:v>
                </c:pt>
                <c:pt idx="70">
                  <c:v>0.68212640018707</c:v>
                </c:pt>
                <c:pt idx="80">
                  <c:v>0.5148331466074136</c:v>
                </c:pt>
                <c:pt idx="90">
                  <c:v>0.5798545699695701</c:v>
                </c:pt>
                <c:pt idx="100">
                  <c:v>0.5200581013558415</c:v>
                </c:pt>
                <c:pt idx="110">
                  <c:v>0.40960956148490835</c:v>
                </c:pt>
                <c:pt idx="120">
                  <c:v>0.3853663487502731</c:v>
                </c:pt>
                <c:pt idx="130">
                  <c:v>0.40787612784434124</c:v>
                </c:pt>
                <c:pt idx="140">
                  <c:v>0.46903615994315856</c:v>
                </c:pt>
                <c:pt idx="150">
                  <c:v>0.5069357207558453</c:v>
                </c:pt>
                <c:pt idx="160">
                  <c:v>0.6179128374616457</c:v>
                </c:pt>
                <c:pt idx="170">
                  <c:v>0.6711024611022927</c:v>
                </c:pt>
                <c:pt idx="180">
                  <c:v>0.7090317244855477</c:v>
                </c:pt>
                <c:pt idx="190">
                  <c:v>0.7498244760615347</c:v>
                </c:pt>
                <c:pt idx="200">
                  <c:v>0.7832985676355548</c:v>
                </c:pt>
                <c:pt idx="210">
                  <c:v>0.806414714473236</c:v>
                </c:pt>
                <c:pt idx="220">
                  <c:v>0.8208175632239325</c:v>
                </c:pt>
                <c:pt idx="230">
                  <c:v>0.8284676458890521</c:v>
                </c:pt>
                <c:pt idx="240">
                  <c:v>0.8324280933982084</c:v>
                </c:pt>
              </c:numCache>
            </c:numRef>
          </c:val>
          <c:smooth val="0"/>
        </c:ser>
        <c:marker val="1"/>
        <c:axId val="37952393"/>
        <c:axId val="6027218"/>
      </c:lineChart>
      <c:cat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At val="0"/>
        <c:auto val="1"/>
        <c:lblOffset val="100"/>
        <c:tickLblSkip val="20"/>
        <c:tickMarkSkip val="10"/>
        <c:noMultiLvlLbl val="0"/>
      </c:catAx>
      <c:valAx>
        <c:axId val="6027218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At val="1"/>
        <c:crossBetween val="between"/>
        <c:dispUnits/>
        <c:majorUnit val="0.1"/>
        <c:minorUnit val="0.012"/>
      </c:valAx>
    </c:plotArea>
    <c:legend>
      <c:legendPos val="r"/>
      <c:layout>
        <c:manualLayout>
          <c:xMode val="edge"/>
          <c:yMode val="edge"/>
          <c:x val="0.346"/>
          <c:y val="0.1745"/>
          <c:w val="0.5105"/>
          <c:h val="0.173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25a: The share of capitalized inheritance in aggregate wealth accumulation , France 1900-2100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8125"/>
          <c:h val="0.86575"/>
        </c:manualLayout>
      </c:layout>
      <c:lineChart>
        <c:grouping val="standard"/>
        <c:varyColors val="0"/>
        <c:ser>
          <c:idx val="0"/>
          <c:order val="0"/>
          <c:tx>
            <c:v>capitalized inherited wealth as a fraction of aggregate private wealth [2010-2100: g=1.0%,(1-t)r=5.0%]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DataFigures!$A$90:$A$280</c:f>
              <c:numCache>
                <c:ptCount val="191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08">
                  <c:v>2008</c:v>
                </c:pt>
                <c:pt idx="110">
                  <c:v>2010</c:v>
                </c:pt>
                <c:pt idx="120">
                  <c:v>2020</c:v>
                </c:pt>
                <c:pt idx="130">
                  <c:v>2030</c:v>
                </c:pt>
                <c:pt idx="140">
                  <c:v>2040</c:v>
                </c:pt>
                <c:pt idx="150">
                  <c:v>2050</c:v>
                </c:pt>
                <c:pt idx="160">
                  <c:v>2060</c:v>
                </c:pt>
                <c:pt idx="170">
                  <c:v>2070</c:v>
                </c:pt>
                <c:pt idx="180">
                  <c:v>2080</c:v>
                </c:pt>
                <c:pt idx="190">
                  <c:v>2090</c:v>
                </c:pt>
              </c:numCache>
            </c:numRef>
          </c:cat>
          <c:val>
            <c:numRef>
              <c:f>DataFigures!$AN$90:$AN$280</c:f>
              <c:numCache>
                <c:ptCount val="191"/>
                <c:pt idx="0">
                  <c:v>3.0726447868959736</c:v>
                </c:pt>
                <c:pt idx="10">
                  <c:v>2.7656946096288255</c:v>
                </c:pt>
                <c:pt idx="20">
                  <c:v>2.7742977358799585</c:v>
                </c:pt>
                <c:pt idx="30">
                  <c:v>2.717931786845045</c:v>
                </c:pt>
                <c:pt idx="40">
                  <c:v>2.6967309510257373</c:v>
                </c:pt>
                <c:pt idx="50">
                  <c:v>2.358110211507992</c:v>
                </c:pt>
                <c:pt idx="60">
                  <c:v>1.9368542530356794</c:v>
                </c:pt>
                <c:pt idx="70">
                  <c:v>1.5929597991282627</c:v>
                </c:pt>
                <c:pt idx="80">
                  <c:v>1.296964613859099</c:v>
                </c:pt>
                <c:pt idx="90">
                  <c:v>1.353272169083332</c:v>
                </c:pt>
                <c:pt idx="100">
                  <c:v>1.3474005707542451</c:v>
                </c:pt>
                <c:pt idx="110">
                  <c:v>1.4366071697706067</c:v>
                </c:pt>
                <c:pt idx="120">
                  <c:v>1.4489252439868308</c:v>
                </c:pt>
                <c:pt idx="130">
                  <c:v>1.464596851699655</c:v>
                </c:pt>
                <c:pt idx="140">
                  <c:v>1.4838295386100917</c:v>
                </c:pt>
                <c:pt idx="150">
                  <c:v>1.4864250951879783</c:v>
                </c:pt>
                <c:pt idx="160">
                  <c:v>1.4629033029528888</c:v>
                </c:pt>
                <c:pt idx="170">
                  <c:v>1.4347378641981474</c:v>
                </c:pt>
                <c:pt idx="180">
                  <c:v>1.4159125734255602</c:v>
                </c:pt>
                <c:pt idx="190">
                  <c:v>1.407853514728518</c:v>
                </c:pt>
              </c:numCache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25" b="0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At val="0"/>
        <c:auto val="1"/>
        <c:lblOffset val="100"/>
        <c:tickLblSkip val="20"/>
        <c:tickMarkSkip val="10"/>
        <c:noMultiLvlLbl val="0"/>
      </c:catAx>
      <c:valAx>
        <c:axId val="18442620"/>
        <c:scaling>
          <c:orientation val="minMax"/>
          <c:max val="4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At val="1"/>
        <c:crossBetween val="between"/>
        <c:dispUnits/>
        <c:majorUnit val="0.5"/>
        <c:minorUnit val="0.012"/>
      </c:valAx>
    </c:plotArea>
    <c:legend>
      <c:legendPos val="r"/>
      <c:layout>
        <c:manualLayout>
          <c:xMode val="edge"/>
          <c:yMode val="edge"/>
          <c:x val="0.2845"/>
          <c:y val="0.16925"/>
          <c:w val="0.502"/>
          <c:h val="0.227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25b: The share of capitalized inheritance in aggregate wealth accumulation , France 1900-2100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8125"/>
          <c:h val="0.86575"/>
        </c:manualLayout>
      </c:layout>
      <c:lineChart>
        <c:grouping val="standard"/>
        <c:varyColors val="0"/>
        <c:ser>
          <c:idx val="0"/>
          <c:order val="0"/>
          <c:tx>
            <c:v>capitalized inherited wealth as a fraction of aggregate private wealth [2010-2100: g=1.0%,(1-t)r=5.0%]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DataFigures!$A$90:$A$280</c:f>
              <c:numCache>
                <c:ptCount val="191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08">
                  <c:v>2008</c:v>
                </c:pt>
                <c:pt idx="110">
                  <c:v>2010</c:v>
                </c:pt>
                <c:pt idx="120">
                  <c:v>2020</c:v>
                </c:pt>
                <c:pt idx="130">
                  <c:v>2030</c:v>
                </c:pt>
                <c:pt idx="140">
                  <c:v>2040</c:v>
                </c:pt>
                <c:pt idx="150">
                  <c:v>2050</c:v>
                </c:pt>
                <c:pt idx="160">
                  <c:v>2060</c:v>
                </c:pt>
                <c:pt idx="170">
                  <c:v>2070</c:v>
                </c:pt>
                <c:pt idx="180">
                  <c:v>2080</c:v>
                </c:pt>
                <c:pt idx="190">
                  <c:v>2090</c:v>
                </c:pt>
              </c:numCache>
            </c:numRef>
          </c:cat>
          <c:val>
            <c:numRef>
              <c:f>DataFigures!$AP$90:$AP$280</c:f>
              <c:numCache>
                <c:ptCount val="191"/>
                <c:pt idx="0">
                  <c:v>3.0726447868959736</c:v>
                </c:pt>
                <c:pt idx="10">
                  <c:v>2.7656946096288255</c:v>
                </c:pt>
                <c:pt idx="20">
                  <c:v>2.7742977358799585</c:v>
                </c:pt>
                <c:pt idx="30">
                  <c:v>2.717931786845045</c:v>
                </c:pt>
                <c:pt idx="40">
                  <c:v>2.6967309510257373</c:v>
                </c:pt>
                <c:pt idx="50">
                  <c:v>2.358110211507992</c:v>
                </c:pt>
                <c:pt idx="60">
                  <c:v>1.9368542530356794</c:v>
                </c:pt>
                <c:pt idx="70">
                  <c:v>1.5929597991282627</c:v>
                </c:pt>
                <c:pt idx="80">
                  <c:v>1.296964613859099</c:v>
                </c:pt>
                <c:pt idx="90">
                  <c:v>1.353272169083332</c:v>
                </c:pt>
                <c:pt idx="100">
                  <c:v>1.3474005707542451</c:v>
                </c:pt>
                <c:pt idx="110">
                  <c:v>1.538892579952623</c:v>
                </c:pt>
                <c:pt idx="120">
                  <c:v>1.8462516609705333</c:v>
                </c:pt>
                <c:pt idx="130">
                  <c:v>2.1740258910749084</c:v>
                </c:pt>
                <c:pt idx="140">
                  <c:v>2.4943496456469765</c:v>
                </c:pt>
                <c:pt idx="150">
                  <c:v>2.740076841402986</c:v>
                </c:pt>
                <c:pt idx="160">
                  <c:v>2.8484447116591793</c:v>
                </c:pt>
                <c:pt idx="170">
                  <c:v>2.867111568313507</c:v>
                </c:pt>
                <c:pt idx="180">
                  <c:v>2.868990415061221</c:v>
                </c:pt>
                <c:pt idx="190">
                  <c:v>2.8888867177675595</c:v>
                </c:pt>
              </c:numCache>
            </c:numRef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25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At val="0"/>
        <c:auto val="1"/>
        <c:lblOffset val="100"/>
        <c:tickLblSkip val="20"/>
        <c:tickMarkSkip val="10"/>
        <c:noMultiLvlLbl val="0"/>
      </c:catAx>
      <c:valAx>
        <c:axId val="17457222"/>
        <c:scaling>
          <c:orientation val="minMax"/>
          <c:max val="4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At val="1"/>
        <c:crossBetween val="between"/>
        <c:dispUnits/>
        <c:majorUnit val="0.5"/>
        <c:minorUnit val="0.012"/>
      </c:valAx>
    </c:plotArea>
    <c:legend>
      <c:legendPos val="r"/>
      <c:layout>
        <c:manualLayout>
          <c:xMode val="edge"/>
          <c:yMode val="edge"/>
          <c:x val="0.2845"/>
          <c:y val="0.16925"/>
          <c:w val="0.502"/>
          <c:h val="0.227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Wealth-income ratio in France 1820-2010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0.98225"/>
          <c:h val="0.91525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national income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DataFigures!$I$10:$I$199</c:f>
              <c:numCache>
                <c:ptCount val="190"/>
                <c:pt idx="0">
                  <c:v>5.486973097413837</c:v>
                </c:pt>
                <c:pt idx="10">
                  <c:v>5.912135961297251</c:v>
                </c:pt>
                <c:pt idx="20">
                  <c:v>5.771221703745144</c:v>
                </c:pt>
                <c:pt idx="30">
                  <c:v>5.926336508019716</c:v>
                </c:pt>
                <c:pt idx="40">
                  <c:v>6.325116046829043</c:v>
                </c:pt>
                <c:pt idx="50">
                  <c:v>6.437699018536356</c:v>
                </c:pt>
                <c:pt idx="60">
                  <c:v>7.0243751072825065</c:v>
                </c:pt>
                <c:pt idx="70">
                  <c:v>6.740987591192421</c:v>
                </c:pt>
                <c:pt idx="80">
                  <c:v>6.748751068961122</c:v>
                </c:pt>
                <c:pt idx="90">
                  <c:v>6.544376297588285</c:v>
                </c:pt>
                <c:pt idx="100">
                  <c:v>3.1576911365399614</c:v>
                </c:pt>
                <c:pt idx="110">
                  <c:v>3.9536808536448844</c:v>
                </c:pt>
                <c:pt idx="120">
                  <c:v>3.6045214388868487</c:v>
                </c:pt>
                <c:pt idx="130">
                  <c:v>2.1478816359188344</c:v>
                </c:pt>
                <c:pt idx="140">
                  <c:v>2.648859330190022</c:v>
                </c:pt>
                <c:pt idx="150">
                  <c:v>2.8619724286236075</c:v>
                </c:pt>
                <c:pt idx="160">
                  <c:v>3.009659194407428</c:v>
                </c:pt>
                <c:pt idx="170">
                  <c:v>3.278133024587666</c:v>
                </c:pt>
                <c:pt idx="180">
                  <c:v>4.560070023847549</c:v>
                </c:pt>
                <c:pt idx="188">
                  <c:v>5.627398008059177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At val="0"/>
        <c:auto val="1"/>
        <c:lblOffset val="100"/>
        <c:tickLblSkip val="20"/>
        <c:tickMarkSkip val="20"/>
        <c:noMultiLvlLbl val="0"/>
      </c:catAx>
      <c:valAx>
        <c:axId val="7303674"/>
        <c:scaling>
          <c:orientation val="minMax"/>
          <c:max val="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At val="1"/>
        <c:crossBetween val="between"/>
        <c:dispUnits/>
        <c:majorUnit val="1"/>
        <c:minorUnit val="0.018"/>
      </c:valAx>
    </c:plotArea>
    <c:legend>
      <c:legendPos val="r"/>
      <c:layout>
        <c:manualLayout>
          <c:xMode val="edge"/>
          <c:yMode val="edge"/>
          <c:x val="0.55225"/>
          <c:y val="0.1555"/>
          <c:w val="0.387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Wealth-income ratio: France vs UK 1820-2010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225"/>
          <c:h val="0.85475"/>
        </c:manualLayout>
      </c:layout>
      <c:lineChart>
        <c:grouping val="standard"/>
        <c:varyColors val="0"/>
        <c:ser>
          <c:idx val="0"/>
          <c:order val="0"/>
          <c:tx>
            <c:v>France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DataFigures!$I$10:$I$199</c:f>
              <c:numCache>
                <c:ptCount val="190"/>
                <c:pt idx="0">
                  <c:v>5.486973097413837</c:v>
                </c:pt>
                <c:pt idx="10">
                  <c:v>5.912135961297251</c:v>
                </c:pt>
                <c:pt idx="20">
                  <c:v>5.771221703745144</c:v>
                </c:pt>
                <c:pt idx="30">
                  <c:v>5.926336508019716</c:v>
                </c:pt>
                <c:pt idx="40">
                  <c:v>6.325116046829043</c:v>
                </c:pt>
                <c:pt idx="50">
                  <c:v>6.437699018536356</c:v>
                </c:pt>
                <c:pt idx="60">
                  <c:v>7.0243751072825065</c:v>
                </c:pt>
                <c:pt idx="70">
                  <c:v>6.740987591192421</c:v>
                </c:pt>
                <c:pt idx="80">
                  <c:v>6.748751068961122</c:v>
                </c:pt>
                <c:pt idx="90">
                  <c:v>6.544376297588285</c:v>
                </c:pt>
                <c:pt idx="100">
                  <c:v>3.1576911365399614</c:v>
                </c:pt>
                <c:pt idx="110">
                  <c:v>3.9536808536448844</c:v>
                </c:pt>
                <c:pt idx="120">
                  <c:v>3.6045214388868487</c:v>
                </c:pt>
                <c:pt idx="130">
                  <c:v>2.1478816359188344</c:v>
                </c:pt>
                <c:pt idx="140">
                  <c:v>2.648859330190022</c:v>
                </c:pt>
                <c:pt idx="150">
                  <c:v>2.8619724286236075</c:v>
                </c:pt>
                <c:pt idx="160">
                  <c:v>3.009659194407428</c:v>
                </c:pt>
                <c:pt idx="170">
                  <c:v>3.278133024587666</c:v>
                </c:pt>
                <c:pt idx="180">
                  <c:v>4.560070023847549</c:v>
                </c:pt>
                <c:pt idx="188">
                  <c:v>5.627398008059177</c:v>
                </c:pt>
              </c:numCache>
            </c:numRef>
          </c:val>
          <c:smooth val="0"/>
        </c:ser>
        <c:ser>
          <c:idx val="1"/>
          <c:order val="1"/>
          <c:tx>
            <c:v>U.K.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DataFigures!$B$10:$B$198</c:f>
              <c:numCache>
                <c:ptCount val="189"/>
                <c:pt idx="0">
                  <c:v>6.822847058823529</c:v>
                </c:pt>
                <c:pt idx="10">
                  <c:v>6.822847058823529</c:v>
                </c:pt>
                <c:pt idx="20">
                  <c:v>7.122712620320856</c:v>
                </c:pt>
                <c:pt idx="30">
                  <c:v>7.422578181818182</c:v>
                </c:pt>
                <c:pt idx="40">
                  <c:v>7.422578181818182</c:v>
                </c:pt>
                <c:pt idx="50">
                  <c:v>7.249999999999999</c:v>
                </c:pt>
                <c:pt idx="60">
                  <c:v>7.363636363636362</c:v>
                </c:pt>
                <c:pt idx="70">
                  <c:v>7.144774844352559</c:v>
                </c:pt>
                <c:pt idx="80">
                  <c:v>6.925913325068756</c:v>
                </c:pt>
                <c:pt idx="90">
                  <c:v>6.806485180365716</c:v>
                </c:pt>
                <c:pt idx="100">
                  <c:v>5.40668970341519</c:v>
                </c:pt>
                <c:pt idx="110">
                  <c:v>6.315654263009878</c:v>
                </c:pt>
                <c:pt idx="120">
                  <c:v>5.077471775942105</c:v>
                </c:pt>
                <c:pt idx="130">
                  <c:v>3.8007676979075056</c:v>
                </c:pt>
                <c:pt idx="140">
                  <c:v>3.501587793545061</c:v>
                </c:pt>
                <c:pt idx="150">
                  <c:v>3.1991444673960676</c:v>
                </c:pt>
                <c:pt idx="160">
                  <c:v>3.3859677908725545</c:v>
                </c:pt>
                <c:pt idx="170">
                  <c:v>3.838381080734443</c:v>
                </c:pt>
                <c:pt idx="180">
                  <c:v>4.865662615003946</c:v>
                </c:pt>
                <c:pt idx="188">
                  <c:v>5.012570392987359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Sources: France: Piketty 2011; UK: Atkinson 2012, Giffen 1878, Goldsmith 1985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0"/>
        <c:auto val="1"/>
        <c:lblOffset val="100"/>
        <c:tickLblSkip val="20"/>
        <c:tickMarkSkip val="20"/>
        <c:noMultiLvlLbl val="0"/>
      </c:catAx>
      <c:valAx>
        <c:axId val="54726692"/>
        <c:scaling>
          <c:orientation val="minMax"/>
          <c:max val="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between"/>
        <c:dispUnits/>
        <c:majorUnit val="1"/>
        <c:minorUnit val="0.018"/>
      </c:valAx>
    </c:plotArea>
    <c:legend>
      <c:legendPos val="r"/>
      <c:layout>
        <c:manualLayout>
          <c:xMode val="edge"/>
          <c:yMode val="edge"/>
          <c:x val="0.5785"/>
          <c:y val="0.117"/>
          <c:w val="0.382"/>
          <c:h val="0.161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Wealth-income ratio: France vs UK vs Sweden 1820-2010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225"/>
          <c:h val="0.85475"/>
        </c:manualLayout>
      </c:layout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DataFigures!$I$10:$I$199</c:f>
              <c:numCache>
                <c:ptCount val="190"/>
                <c:pt idx="0">
                  <c:v>5.486973097413837</c:v>
                </c:pt>
                <c:pt idx="10">
                  <c:v>5.912135961297251</c:v>
                </c:pt>
                <c:pt idx="20">
                  <c:v>5.771221703745144</c:v>
                </c:pt>
                <c:pt idx="30">
                  <c:v>5.926336508019716</c:v>
                </c:pt>
                <c:pt idx="40">
                  <c:v>6.325116046829043</c:v>
                </c:pt>
                <c:pt idx="50">
                  <c:v>6.437699018536356</c:v>
                </c:pt>
                <c:pt idx="60">
                  <c:v>7.0243751072825065</c:v>
                </c:pt>
                <c:pt idx="70">
                  <c:v>6.740987591192421</c:v>
                </c:pt>
                <c:pt idx="80">
                  <c:v>6.748751068961122</c:v>
                </c:pt>
                <c:pt idx="90">
                  <c:v>6.544376297588285</c:v>
                </c:pt>
                <c:pt idx="100">
                  <c:v>3.1576911365399614</c:v>
                </c:pt>
                <c:pt idx="110">
                  <c:v>3.9536808536448844</c:v>
                </c:pt>
                <c:pt idx="120">
                  <c:v>3.6045214388868487</c:v>
                </c:pt>
                <c:pt idx="130">
                  <c:v>2.1478816359188344</c:v>
                </c:pt>
                <c:pt idx="140">
                  <c:v>2.648859330190022</c:v>
                </c:pt>
                <c:pt idx="150">
                  <c:v>2.8619724286236075</c:v>
                </c:pt>
                <c:pt idx="160">
                  <c:v>3.009659194407428</c:v>
                </c:pt>
                <c:pt idx="170">
                  <c:v>3.278133024587666</c:v>
                </c:pt>
                <c:pt idx="180">
                  <c:v>4.560070023847549</c:v>
                </c:pt>
                <c:pt idx="188">
                  <c:v>5.627398008059177</c:v>
                </c:pt>
              </c:numCache>
            </c:numRef>
          </c:val>
          <c:smooth val="0"/>
        </c:ser>
        <c:ser>
          <c:idx val="1"/>
          <c:order val="1"/>
          <c:tx>
            <c:v>U.K.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DataFigures!$B$10:$B$198</c:f>
              <c:numCache>
                <c:ptCount val="189"/>
                <c:pt idx="0">
                  <c:v>6.822847058823529</c:v>
                </c:pt>
                <c:pt idx="10">
                  <c:v>6.822847058823529</c:v>
                </c:pt>
                <c:pt idx="20">
                  <c:v>7.122712620320856</c:v>
                </c:pt>
                <c:pt idx="30">
                  <c:v>7.422578181818182</c:v>
                </c:pt>
                <c:pt idx="40">
                  <c:v>7.422578181818182</c:v>
                </c:pt>
                <c:pt idx="50">
                  <c:v>7.249999999999999</c:v>
                </c:pt>
                <c:pt idx="60">
                  <c:v>7.363636363636362</c:v>
                </c:pt>
                <c:pt idx="70">
                  <c:v>7.144774844352559</c:v>
                </c:pt>
                <c:pt idx="80">
                  <c:v>6.925913325068756</c:v>
                </c:pt>
                <c:pt idx="90">
                  <c:v>6.806485180365716</c:v>
                </c:pt>
                <c:pt idx="100">
                  <c:v>5.40668970341519</c:v>
                </c:pt>
                <c:pt idx="110">
                  <c:v>6.315654263009878</c:v>
                </c:pt>
                <c:pt idx="120">
                  <c:v>5.077471775942105</c:v>
                </c:pt>
                <c:pt idx="130">
                  <c:v>3.8007676979075056</c:v>
                </c:pt>
                <c:pt idx="140">
                  <c:v>3.501587793545061</c:v>
                </c:pt>
                <c:pt idx="150">
                  <c:v>3.1991444673960676</c:v>
                </c:pt>
                <c:pt idx="160">
                  <c:v>3.3859677908725545</c:v>
                </c:pt>
                <c:pt idx="170">
                  <c:v>3.838381080734443</c:v>
                </c:pt>
                <c:pt idx="180">
                  <c:v>4.865662615003946</c:v>
                </c:pt>
                <c:pt idx="188">
                  <c:v>5.012570392987359</c:v>
                </c:pt>
              </c:numCache>
            </c:numRef>
          </c:val>
          <c:smooth val="0"/>
        </c:ser>
        <c:ser>
          <c:idx val="2"/>
          <c:order val="2"/>
          <c:tx>
            <c:v>Sweden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DataFigures!$D$10:$D$198</c:f>
              <c:numCache>
                <c:ptCount val="189"/>
                <c:pt idx="0">
                  <c:v>1.8499504066523809</c:v>
                </c:pt>
                <c:pt idx="10">
                  <c:v>1.9187949945396394</c:v>
                </c:pt>
                <c:pt idx="20">
                  <c:v>2.070143268456918</c:v>
                </c:pt>
                <c:pt idx="30">
                  <c:v>2.115444205256881</c:v>
                </c:pt>
                <c:pt idx="40">
                  <c:v>2.6428039042788094</c:v>
                </c:pt>
                <c:pt idx="50">
                  <c:v>2.583839605700395</c:v>
                </c:pt>
                <c:pt idx="60">
                  <c:v>3.2307013117585717</c:v>
                </c:pt>
                <c:pt idx="70">
                  <c:v>3.48056680045188</c:v>
                </c:pt>
                <c:pt idx="80">
                  <c:v>3.7200257631443847</c:v>
                </c:pt>
                <c:pt idx="90">
                  <c:v>3.3293487266730657</c:v>
                </c:pt>
                <c:pt idx="100">
                  <c:v>3.135354343492756</c:v>
                </c:pt>
                <c:pt idx="110">
                  <c:v>3.3158662324283936</c:v>
                </c:pt>
                <c:pt idx="120">
                  <c:v>3.0006636465009966</c:v>
                </c:pt>
                <c:pt idx="130">
                  <c:v>2.81297710327461</c:v>
                </c:pt>
                <c:pt idx="140">
                  <c:v>2.7257754936293237</c:v>
                </c:pt>
                <c:pt idx="150">
                  <c:v>2.6612004746846942</c:v>
                </c:pt>
                <c:pt idx="160">
                  <c:v>2.4996877164178897</c:v>
                </c:pt>
                <c:pt idx="170">
                  <c:v>2.819119511761168</c:v>
                </c:pt>
                <c:pt idx="180">
                  <c:v>3.395492784282139</c:v>
                </c:pt>
                <c:pt idx="188">
                  <c:v>3.569204584081468</c:v>
                </c:pt>
              </c:numCache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Sources: France: Piketty 2011; UK: Atkinson 2012, Giffen 1878, Goldsmith 1985; Sweden: Roine et al 2012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At val="0"/>
        <c:auto val="1"/>
        <c:lblOffset val="100"/>
        <c:tickLblSkip val="20"/>
        <c:tickMarkSkip val="20"/>
        <c:noMultiLvlLbl val="0"/>
      </c:catAx>
      <c:valAx>
        <c:axId val="3677038"/>
        <c:scaling>
          <c:orientation val="minMax"/>
          <c:max val="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between"/>
        <c:dispUnits/>
        <c:majorUnit val="1"/>
        <c:minorUnit val="0.018"/>
      </c:valAx>
    </c:plotArea>
    <c:legend>
      <c:legendPos val="r"/>
      <c:layout>
        <c:manualLayout>
          <c:xMode val="edge"/>
          <c:yMode val="edge"/>
          <c:x val="0.5785"/>
          <c:y val="0.117"/>
          <c:w val="0.382"/>
          <c:h val="0.161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Wealth-disposable income ratio in France 1820-2008 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8225"/>
          <c:h val="0.893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personal disposable income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DataFigures!$J$10:$J$199</c:f>
              <c:numCache>
                <c:ptCount val="190"/>
                <c:pt idx="0">
                  <c:v>5.77576115517246</c:v>
                </c:pt>
                <c:pt idx="10">
                  <c:v>6.223301011891843</c:v>
                </c:pt>
                <c:pt idx="20">
                  <c:v>6.074970214468572</c:v>
                </c:pt>
                <c:pt idx="30">
                  <c:v>6.238248955810228</c:v>
                </c:pt>
                <c:pt idx="40">
                  <c:v>6.658016891398994</c:v>
                </c:pt>
                <c:pt idx="50">
                  <c:v>6.776525282669849</c:v>
                </c:pt>
                <c:pt idx="60">
                  <c:v>7.394079060297376</c:v>
                </c:pt>
                <c:pt idx="70">
                  <c:v>7.095776411781496</c:v>
                </c:pt>
                <c:pt idx="80">
                  <c:v>7.134555009167524</c:v>
                </c:pt>
                <c:pt idx="90">
                  <c:v>6.918496803146007</c:v>
                </c:pt>
                <c:pt idx="100">
                  <c:v>3.3054994496259575</c:v>
                </c:pt>
                <c:pt idx="110">
                  <c:v>4.238289498235409</c:v>
                </c:pt>
                <c:pt idx="120">
                  <c:v>4.179794720994131</c:v>
                </c:pt>
                <c:pt idx="130">
                  <c:v>2.8155143970573717</c:v>
                </c:pt>
                <c:pt idx="140">
                  <c:v>3.5929566211549577</c:v>
                </c:pt>
                <c:pt idx="150">
                  <c:v>3.9739249351391353</c:v>
                </c:pt>
                <c:pt idx="160">
                  <c:v>4.2954193153062885</c:v>
                </c:pt>
                <c:pt idx="170">
                  <c:v>4.654279346392278</c:v>
                </c:pt>
                <c:pt idx="180">
                  <c:v>6.578337773828634</c:v>
                </c:pt>
                <c:pt idx="188">
                  <c:v>8.089664828243624</c:v>
                </c:pt>
              </c:numCache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At val="0"/>
        <c:auto val="1"/>
        <c:lblOffset val="100"/>
        <c:tickLblSkip val="20"/>
        <c:tickMarkSkip val="20"/>
        <c:noMultiLvlLbl val="0"/>
      </c:catAx>
      <c:valAx>
        <c:axId val="29404632"/>
        <c:scaling>
          <c:orientation val="minMax"/>
          <c:max val="9"/>
          <c:min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  <c:majorUnit val="1"/>
        <c:minorUnit val="0.016"/>
      </c:valAx>
    </c:plotArea>
    <c:legend>
      <c:legendPos val="r"/>
      <c:layout>
        <c:manualLayout>
          <c:xMode val="edge"/>
          <c:yMode val="edge"/>
          <c:x val="0.57625"/>
          <c:y val="0.14625"/>
          <c:w val="0.3445"/>
          <c:h val="0.192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6: Mortality rate in France,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225"/>
          <c:h val="0.91725"/>
        </c:manualLayout>
      </c:layout>
      <c:lineChart>
        <c:grouping val="standard"/>
        <c:varyColors val="0"/>
        <c:ser>
          <c:idx val="0"/>
          <c:order val="0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DataFigures!$K$10:$K$290</c:f>
              <c:numCache>
                <c:ptCount val="28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  <c:pt idx="200">
                  <c:v>0.01211967086295038</c:v>
                </c:pt>
                <c:pt idx="210">
                  <c:v>0.012657687984886503</c:v>
                </c:pt>
                <c:pt idx="220">
                  <c:v>0.013906278972444999</c:v>
                </c:pt>
                <c:pt idx="230">
                  <c:v>0.01432497218550042</c:v>
                </c:pt>
                <c:pt idx="240">
                  <c:v>0.014517755649945516</c:v>
                </c:pt>
                <c:pt idx="250">
                  <c:v>0.01434141166326448</c:v>
                </c:pt>
                <c:pt idx="260">
                  <c:v>0.014292009050276114</c:v>
                </c:pt>
                <c:pt idx="270">
                  <c:v>0.014417814300218781</c:v>
                </c:pt>
                <c:pt idx="280">
                  <c:v>0.014460925420245484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At val="0"/>
        <c:auto val="1"/>
        <c:lblOffset val="100"/>
        <c:tickLblSkip val="20"/>
        <c:tickMarkSkip val="20"/>
        <c:noMultiLvlLbl val="0"/>
      </c:catAx>
      <c:valAx>
        <c:axId val="32964962"/>
        <c:scaling>
          <c:orientation val="minMax"/>
          <c:max val="0.03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23"/>
          <c:y val="0.21525"/>
          <c:w val="0.392"/>
          <c:h val="0.186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7: Age of decedents &amp; heirs in France,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225"/>
          <c:h val="0.91875"/>
        </c:manualLayout>
      </c:layout>
      <c:lineChart>
        <c:grouping val="standard"/>
        <c:varyColors val="0"/>
        <c:ser>
          <c:idx val="0"/>
          <c:order val="0"/>
          <c:tx>
            <c:v>Average age of adult decedents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DataFigures!$L$10:$L$290</c:f>
              <c:numCache>
                <c:ptCount val="281"/>
                <c:pt idx="0">
                  <c:v>56.75203999999999</c:v>
                </c:pt>
                <c:pt idx="10">
                  <c:v>56.76591599999999</c:v>
                </c:pt>
                <c:pt idx="20">
                  <c:v>56.853713000000006</c:v>
                </c:pt>
                <c:pt idx="30">
                  <c:v>57.826382</c:v>
                </c:pt>
                <c:pt idx="40">
                  <c:v>58.75690899999999</c:v>
                </c:pt>
                <c:pt idx="50">
                  <c:v>59.573201000000005</c:v>
                </c:pt>
                <c:pt idx="60">
                  <c:v>60.12174699999999</c:v>
                </c:pt>
                <c:pt idx="70">
                  <c:v>60.568403</c:v>
                </c:pt>
                <c:pt idx="80">
                  <c:v>60.836117999999985</c:v>
                </c:pt>
                <c:pt idx="90">
                  <c:v>61.12592000000001</c:v>
                </c:pt>
                <c:pt idx="100">
                  <c:v>62.34093999999999</c:v>
                </c:pt>
                <c:pt idx="110">
                  <c:v>63.467601</c:v>
                </c:pt>
                <c:pt idx="120">
                  <c:v>66.17308</c:v>
                </c:pt>
                <c:pt idx="130">
                  <c:v>68.81581800000001</c:v>
                </c:pt>
                <c:pt idx="140">
                  <c:v>70.269301</c:v>
                </c:pt>
                <c:pt idx="150">
                  <c:v>71.388851</c:v>
                </c:pt>
                <c:pt idx="160">
                  <c:v>72.97603899999999</c:v>
                </c:pt>
                <c:pt idx="170">
                  <c:v>74.41803000000002</c:v>
                </c:pt>
                <c:pt idx="180">
                  <c:v>76.00747000000001</c:v>
                </c:pt>
                <c:pt idx="190">
                  <c:v>78.009685</c:v>
                </c:pt>
                <c:pt idx="200">
                  <c:v>79.77935800000002</c:v>
                </c:pt>
                <c:pt idx="210">
                  <c:v>81.384536</c:v>
                </c:pt>
                <c:pt idx="220">
                  <c:v>83.856236</c:v>
                </c:pt>
                <c:pt idx="230">
                  <c:v>84.68902800000001</c:v>
                </c:pt>
                <c:pt idx="240">
                  <c:v>84.906287</c:v>
                </c:pt>
                <c:pt idx="250">
                  <c:v>84.792818</c:v>
                </c:pt>
                <c:pt idx="260">
                  <c:v>84.76549500000002</c:v>
                </c:pt>
                <c:pt idx="270">
                  <c:v>84.840647</c:v>
                </c:pt>
                <c:pt idx="280">
                  <c:v>84.93488</c:v>
                </c:pt>
              </c:numCache>
            </c:numRef>
          </c:val>
          <c:smooth val="0"/>
        </c:ser>
        <c:ser>
          <c:idx val="1"/>
          <c:order val="1"/>
          <c:tx>
            <c:v>Average age of children heirs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DataFigures!$M$10:$M$290</c:f>
              <c:numCache>
                <c:ptCount val="281"/>
                <c:pt idx="0">
                  <c:v>25.540395</c:v>
                </c:pt>
                <c:pt idx="10">
                  <c:v>25.610978</c:v>
                </c:pt>
                <c:pt idx="20">
                  <c:v>25.72131</c:v>
                </c:pt>
                <c:pt idx="30">
                  <c:v>26.696758999999997</c:v>
                </c:pt>
                <c:pt idx="40">
                  <c:v>27.61329</c:v>
                </c:pt>
                <c:pt idx="50">
                  <c:v>28.416323</c:v>
                </c:pt>
                <c:pt idx="60">
                  <c:v>28.947235</c:v>
                </c:pt>
                <c:pt idx="70">
                  <c:v>29.383887000000005</c:v>
                </c:pt>
                <c:pt idx="80">
                  <c:v>29.647517</c:v>
                </c:pt>
                <c:pt idx="90">
                  <c:v>29.9489325</c:v>
                </c:pt>
                <c:pt idx="100">
                  <c:v>31.260555</c:v>
                </c:pt>
                <c:pt idx="110">
                  <c:v>32.393624</c:v>
                </c:pt>
                <c:pt idx="120">
                  <c:v>35.30739</c:v>
                </c:pt>
                <c:pt idx="130">
                  <c:v>38.013644000000006</c:v>
                </c:pt>
                <c:pt idx="140">
                  <c:v>39.59671</c:v>
                </c:pt>
                <c:pt idx="150">
                  <c:v>40.871994</c:v>
                </c:pt>
                <c:pt idx="160">
                  <c:v>42.69842</c:v>
                </c:pt>
                <c:pt idx="170">
                  <c:v>44.455695999999996</c:v>
                </c:pt>
                <c:pt idx="180">
                  <c:v>46.402583</c:v>
                </c:pt>
                <c:pt idx="190">
                  <c:v>48.810143000000004</c:v>
                </c:pt>
                <c:pt idx="200">
                  <c:v>50.953618000000006</c:v>
                </c:pt>
                <c:pt idx="210">
                  <c:v>52.619263000000004</c:v>
                </c:pt>
                <c:pt idx="220">
                  <c:v>54.560160999999994</c:v>
                </c:pt>
                <c:pt idx="230">
                  <c:v>54.179035999999996</c:v>
                </c:pt>
                <c:pt idx="240">
                  <c:v>53.150240999999994</c:v>
                </c:pt>
                <c:pt idx="250">
                  <c:v>52.343966</c:v>
                </c:pt>
                <c:pt idx="260">
                  <c:v>52.184799</c:v>
                </c:pt>
                <c:pt idx="270">
                  <c:v>52.25612899999999</c:v>
                </c:pt>
                <c:pt idx="280">
                  <c:v>52.35415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At val="0"/>
        <c:auto val="1"/>
        <c:lblOffset val="100"/>
        <c:tickLblSkip val="20"/>
        <c:tickMarkSkip val="20"/>
        <c:noMultiLvlLbl val="0"/>
      </c:catAx>
      <c:valAx>
        <c:axId val="52916236"/>
        <c:scaling>
          <c:orientation val="minMax"/>
          <c:max val="100"/>
          <c:min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09175"/>
          <c:y val="0.13675"/>
          <c:w val="0.39875"/>
          <c:h val="0.213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905500"/>
    <xdr:graphicFrame>
      <xdr:nvGraphicFramePr>
        <xdr:cNvPr id="1" name="Shape 1025"/>
        <xdr:cNvGraphicFramePr/>
      </xdr:nvGraphicFramePr>
      <xdr:xfrm>
        <a:off x="0" y="0"/>
        <a:ext cx="93821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905500"/>
    <xdr:graphicFrame>
      <xdr:nvGraphicFramePr>
        <xdr:cNvPr id="1" name="Shape 1025"/>
        <xdr:cNvGraphicFramePr/>
      </xdr:nvGraphicFramePr>
      <xdr:xfrm>
        <a:off x="0" y="0"/>
        <a:ext cx="93821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HistoricalWealth&amp;InheritanceData\UK\Estates%20and%20wealth%202%20March%202012%20(Atkinson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HistoricalWealth&amp;InheritanceData\Sweden\Roineetal06-03-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piketty\Dropbox\WorldWealth\Work\Capital%20Accumulation%20in%20Rich%20Countries\LiteratureGoldsmitEtc\Goldsmith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Tables(NationalAccounts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Tables(DemoDa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Tables(Simulation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On-LineFiles\Piketty2010DataAppendix\AppendixTables(EstateTax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EstateTaxData\VariousDMTGComputations\AggregateEstateTaxSe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DemoData\OldComputations1900205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gure A"/>
      <sheetName val="wealth over income"/>
      <sheetName val="Control totals"/>
      <sheetName val="Figure B"/>
      <sheetName val="Housing from BSheets"/>
      <sheetName val="Figure C"/>
      <sheetName val="Data for national wealth Fig C"/>
      <sheetName val="Figure D"/>
      <sheetName val="Data for Figure D"/>
      <sheetName val="Figure E"/>
      <sheetName val="Data for Figure E"/>
      <sheetName val="Figure F"/>
      <sheetName val="Data for Figure F"/>
      <sheetName val="Figure G"/>
      <sheetName val="Table 2 (nat income)"/>
      <sheetName val="Figure H"/>
      <sheetName val="H with all series"/>
      <sheetName val="Data for Figure H"/>
      <sheetName val="Figure I"/>
      <sheetName val="Data for Fig I Deaths (20 plus)"/>
      <sheetName val="Figure J"/>
      <sheetName val="Data for Figure J"/>
      <sheetName val="Figure K"/>
      <sheetName val="Data for Figure K"/>
      <sheetName val="Figure L"/>
      <sheetName val="Data for Figure L"/>
      <sheetName val="Figure M"/>
      <sheetName val="Data for Figure M"/>
      <sheetName val="Figure N"/>
      <sheetName val="Data for Figure N"/>
      <sheetName val="Figure 7"/>
      <sheetName val="Table 2"/>
      <sheetName val="Figure 11"/>
      <sheetName val="Data for Figure 11"/>
      <sheetName val="Deaths (total) (2)"/>
      <sheetName val="Chart7"/>
      <sheetName val="Estates rel W"/>
      <sheetName val="EstatesY"/>
      <sheetName val="Clay EP estimates"/>
      <sheetName val="EP calctns"/>
      <sheetName val="Table 1"/>
      <sheetName val="bias from year"/>
      <sheetName val="Data for Chart 1"/>
      <sheetName val="Popn data"/>
      <sheetName val="Gifts and Stamp duty"/>
      <sheetName val="Chart11"/>
      <sheetName val="Chart12"/>
      <sheetName val="Chart9"/>
      <sheetName val="Chart10"/>
      <sheetName val="Gifts and period"/>
      <sheetName val="GIFTS calculation"/>
      <sheetName val="I over y france"/>
      <sheetName val="Table 1 for paper"/>
      <sheetName val="Figure 2 final"/>
      <sheetName val="Chart8"/>
      <sheetName val="Balance sheets"/>
      <sheetName val="Sheet4"/>
      <sheetName val="Sheet1"/>
    </sheetNames>
    <sheetDataSet>
      <sheetData sheetId="1">
        <row r="27">
          <cell r="B27">
            <v>4.1094149788568215</v>
          </cell>
        </row>
        <row r="28">
          <cell r="B28">
            <v>4.587826335627842</v>
          </cell>
        </row>
        <row r="29">
          <cell r="B29">
            <v>5.335251207685994</v>
          </cell>
        </row>
        <row r="30">
          <cell r="B30">
            <v>5.592825447243957</v>
          </cell>
        </row>
        <row r="31">
          <cell r="B31">
            <v>5.731368580462247</v>
          </cell>
        </row>
        <row r="32">
          <cell r="B32">
            <v>5.615894315541667</v>
          </cell>
        </row>
        <row r="33">
          <cell r="B33">
            <v>5.877390758613788</v>
          </cell>
        </row>
        <row r="34">
          <cell r="B34">
            <v>5.767241796307319</v>
          </cell>
        </row>
        <row r="35">
          <cell r="B35">
            <v>5.985802046260818</v>
          </cell>
        </row>
        <row r="36">
          <cell r="B36">
            <v>5.4638815675514545</v>
          </cell>
        </row>
        <row r="37">
          <cell r="B37">
            <v>5.417609636537727</v>
          </cell>
        </row>
        <row r="38">
          <cell r="B38">
            <v>5.645915097034578</v>
          </cell>
        </row>
        <row r="39">
          <cell r="B39">
            <v>6.470682837941422</v>
          </cell>
        </row>
        <row r="40">
          <cell r="B40">
            <v>6.986255656749372</v>
          </cell>
        </row>
        <row r="41">
          <cell r="B41">
            <v>6.952882999683883</v>
          </cell>
        </row>
        <row r="42">
          <cell r="B42">
            <v>7.028192615912006</v>
          </cell>
        </row>
        <row r="43">
          <cell r="B43">
            <v>7.019855538060849</v>
          </cell>
        </row>
        <row r="44">
          <cell r="B44">
            <v>6.267690578651749</v>
          </cell>
        </row>
        <row r="45">
          <cell r="B45">
            <v>5.762834444986871</v>
          </cell>
        </row>
        <row r="46">
          <cell r="B46">
            <v>5.604623224540327</v>
          </cell>
        </row>
        <row r="47">
          <cell r="B47">
            <v>5.411469082081508</v>
          </cell>
        </row>
        <row r="48">
          <cell r="B48">
            <v>5.001996491253524</v>
          </cell>
        </row>
        <row r="49">
          <cell r="B49">
            <v>4.908552871402073</v>
          </cell>
        </row>
        <row r="50">
          <cell r="B50">
            <v>4.910580574490226</v>
          </cell>
        </row>
        <row r="51">
          <cell r="B51">
            <v>5.168565703477416</v>
          </cell>
        </row>
        <row r="52">
          <cell r="B52">
            <v>5.148806000172962</v>
          </cell>
        </row>
        <row r="53">
          <cell r="B53">
            <v>5.639585959673717</v>
          </cell>
        </row>
        <row r="54">
          <cell r="B54">
            <v>5.215195773627222</v>
          </cell>
        </row>
        <row r="55">
          <cell r="B55">
            <v>4.8080201417149455</v>
          </cell>
        </row>
        <row r="56">
          <cell r="B56">
            <v>4.561945161527451</v>
          </cell>
        </row>
        <row r="57">
          <cell r="B57">
            <v>4.510917125654201</v>
          </cell>
        </row>
        <row r="58">
          <cell r="B58">
            <v>4.324803075415521</v>
          </cell>
        </row>
        <row r="59">
          <cell r="B59">
            <v>3.791546370994867</v>
          </cell>
        </row>
        <row r="60">
          <cell r="B60">
            <v>3.897030817969232</v>
          </cell>
        </row>
        <row r="61">
          <cell r="B61">
            <v>3.744580560652499</v>
          </cell>
        </row>
        <row r="62">
          <cell r="B62">
            <v>3.6450424957109897</v>
          </cell>
        </row>
        <row r="63">
          <cell r="B63">
            <v>3.5467650016761647</v>
          </cell>
        </row>
        <row r="64">
          <cell r="B64">
            <v>3.493040690099543</v>
          </cell>
        </row>
        <row r="65">
          <cell r="B65">
            <v>3.527604575702272</v>
          </cell>
        </row>
        <row r="66">
          <cell r="B66">
            <v>3.526346265199769</v>
          </cell>
        </row>
        <row r="67">
          <cell r="B67">
            <v>3.4538440836099396</v>
          </cell>
        </row>
        <row r="68">
          <cell r="B68">
            <v>3.501229675814815</v>
          </cell>
        </row>
        <row r="69">
          <cell r="B69">
            <v>3.5873564105882334</v>
          </cell>
        </row>
        <row r="70">
          <cell r="B70">
            <v>3.611195356039758</v>
          </cell>
        </row>
        <row r="71">
          <cell r="B71">
            <v>3.6584344933876576</v>
          </cell>
        </row>
        <row r="72">
          <cell r="B72">
            <v>3.462522299974303</v>
          </cell>
        </row>
        <row r="73">
          <cell r="B73">
            <v>3.3382097937979562</v>
          </cell>
        </row>
        <row r="74">
          <cell r="B74">
            <v>3.5392871291216097</v>
          </cell>
        </row>
        <row r="75">
          <cell r="B75">
            <v>3.460196081480676</v>
          </cell>
        </row>
        <row r="76">
          <cell r="B76">
            <v>3.4036026116356655</v>
          </cell>
        </row>
        <row r="77">
          <cell r="B77">
            <v>3.2540299909888404</v>
          </cell>
        </row>
        <row r="78">
          <cell r="B78">
            <v>3.4033778303322713</v>
          </cell>
        </row>
        <row r="79">
          <cell r="B79">
            <v>3.559628372546165</v>
          </cell>
        </row>
        <row r="80">
          <cell r="B80">
            <v>3.7343631190234765</v>
          </cell>
        </row>
        <row r="81">
          <cell r="B81">
            <v>3.370517238215953</v>
          </cell>
        </row>
        <row r="82">
          <cell r="B82">
            <v>3.0465086896386473</v>
          </cell>
        </row>
        <row r="83">
          <cell r="B83">
            <v>2.8579302460882077</v>
          </cell>
        </row>
        <row r="84">
          <cell r="B84">
            <v>2.9335680187748356</v>
          </cell>
        </row>
        <row r="85">
          <cell r="B85">
            <v>2.9172969468712373</v>
          </cell>
        </row>
        <row r="86">
          <cell r="B86">
            <v>2.914224221481041</v>
          </cell>
        </row>
        <row r="87">
          <cell r="B87">
            <v>3.04792600896861</v>
          </cell>
        </row>
        <row r="88">
          <cell r="B88">
            <v>2.999224979031967</v>
          </cell>
        </row>
        <row r="89">
          <cell r="B89">
            <v>2.9969593955646943</v>
          </cell>
        </row>
        <row r="90">
          <cell r="B90">
            <v>3.1087492217165207</v>
          </cell>
        </row>
        <row r="91">
          <cell r="B91">
            <v>3.1432876189393233</v>
          </cell>
        </row>
        <row r="92">
          <cell r="B92">
            <v>3.238730596500382</v>
          </cell>
        </row>
        <row r="93">
          <cell r="B93">
            <v>3.3180921144064266</v>
          </cell>
        </row>
        <row r="94">
          <cell r="B94">
            <v>3.747969586459275</v>
          </cell>
        </row>
        <row r="95">
          <cell r="B95">
            <v>4.089337159481319</v>
          </cell>
        </row>
        <row r="96">
          <cell r="B96">
            <v>4.169401227657028</v>
          </cell>
        </row>
        <row r="97">
          <cell r="B97">
            <v>3.9962377116883987</v>
          </cell>
        </row>
        <row r="98">
          <cell r="B98">
            <v>3.951072285456313</v>
          </cell>
        </row>
        <row r="99">
          <cell r="B99">
            <v>3.72299033722707</v>
          </cell>
        </row>
        <row r="100">
          <cell r="B100">
            <v>3.840350269628457</v>
          </cell>
        </row>
        <row r="101">
          <cell r="B101">
            <v>3.7391851260968276</v>
          </cell>
        </row>
        <row r="102">
          <cell r="B102">
            <v>3.7072096295368655</v>
          </cell>
        </row>
        <row r="103">
          <cell r="B103">
            <v>3.637021119757439</v>
          </cell>
        </row>
        <row r="104">
          <cell r="B104">
            <v>3.654543903123341</v>
          </cell>
        </row>
        <row r="105">
          <cell r="B105">
            <v>3.9289729882445834</v>
          </cell>
        </row>
        <row r="106">
          <cell r="B106">
            <v>4.20622743658514</v>
          </cell>
        </row>
        <row r="107">
          <cell r="B107">
            <v>4.359662555393997</v>
          </cell>
        </row>
        <row r="108">
          <cell r="B108">
            <v>4.55630243901389</v>
          </cell>
        </row>
        <row r="109">
          <cell r="B109">
            <v>4.560255819144354</v>
          </cell>
        </row>
        <row r="110">
          <cell r="B110">
            <v>4.740933505389392</v>
          </cell>
        </row>
        <row r="112">
          <cell r="B112">
            <v>5.141264659902654</v>
          </cell>
        </row>
        <row r="113">
          <cell r="B113">
            <v>5.356686591934917</v>
          </cell>
        </row>
        <row r="114">
          <cell r="B114">
            <v>5.364953725396693</v>
          </cell>
        </row>
        <row r="115">
          <cell r="B115">
            <v>4.537557786083212</v>
          </cell>
        </row>
        <row r="116">
          <cell r="B116">
            <v>5.173346452776409</v>
          </cell>
        </row>
        <row r="117">
          <cell r="B117">
            <v>5.326806940102456</v>
          </cell>
        </row>
      </sheetData>
      <sheetData sheetId="25">
        <row r="7">
          <cell r="C7">
            <v>19.515417947809215</v>
          </cell>
        </row>
        <row r="8">
          <cell r="C8">
            <v>21.839896981533155</v>
          </cell>
        </row>
        <row r="9">
          <cell r="C9">
            <v>20.32262386621509</v>
          </cell>
        </row>
        <row r="10">
          <cell r="C10">
            <v>20.025177259900985</v>
          </cell>
        </row>
        <row r="11">
          <cell r="C11">
            <v>20.339625151643684</v>
          </cell>
        </row>
        <row r="12">
          <cell r="C12">
            <v>20.02492941320639</v>
          </cell>
        </row>
        <row r="13">
          <cell r="C13">
            <v>20.70135631889398</v>
          </cell>
        </row>
        <row r="14">
          <cell r="C14">
            <v>18.547495237060822</v>
          </cell>
        </row>
        <row r="15">
          <cell r="C15">
            <v>18.721314870542024</v>
          </cell>
        </row>
        <row r="16">
          <cell r="C16">
            <v>19.3581984397854</v>
          </cell>
        </row>
        <row r="17">
          <cell r="C17">
            <v>17.64527949063707</v>
          </cell>
        </row>
        <row r="18">
          <cell r="C18">
            <v>17.427553215624357</v>
          </cell>
        </row>
        <row r="19">
          <cell r="C19">
            <v>16.622048160248276</v>
          </cell>
        </row>
        <row r="20">
          <cell r="C20">
            <v>16.95889788660483</v>
          </cell>
        </row>
        <row r="21">
          <cell r="C21">
            <v>17.410499560800183</v>
          </cell>
        </row>
        <row r="27">
          <cell r="C27">
            <v>8.817290903619748</v>
          </cell>
        </row>
        <row r="28">
          <cell r="C28">
            <v>11.30667952737757</v>
          </cell>
        </row>
        <row r="29">
          <cell r="C29">
            <v>13.853222822990341</v>
          </cell>
        </row>
        <row r="30">
          <cell r="C30">
            <v>14.879393281940875</v>
          </cell>
        </row>
        <row r="31">
          <cell r="C31">
            <v>14.947439272035748</v>
          </cell>
        </row>
        <row r="32">
          <cell r="C32">
            <v>13.761662381479631</v>
          </cell>
        </row>
        <row r="33">
          <cell r="C33">
            <v>14.858875102428785</v>
          </cell>
        </row>
        <row r="34">
          <cell r="C34">
            <v>15.276862039593485</v>
          </cell>
        </row>
        <row r="35">
          <cell r="C35">
            <v>15.64335716473951</v>
          </cell>
        </row>
        <row r="36">
          <cell r="C36">
            <v>15.527202223844693</v>
          </cell>
        </row>
        <row r="37">
          <cell r="C37">
            <v>15.171562439010216</v>
          </cell>
        </row>
        <row r="38">
          <cell r="C38">
            <v>15.325904088239287</v>
          </cell>
        </row>
        <row r="39">
          <cell r="C39">
            <v>17.376736054924528</v>
          </cell>
        </row>
        <row r="40">
          <cell r="C40">
            <v>17.18155310553009</v>
          </cell>
        </row>
        <row r="41">
          <cell r="C41">
            <v>16.342435978359998</v>
          </cell>
        </row>
        <row r="42">
          <cell r="C42">
            <v>16.732756379497392</v>
          </cell>
        </row>
        <row r="43">
          <cell r="C43">
            <v>16.42175867126117</v>
          </cell>
        </row>
        <row r="44">
          <cell r="C44">
            <v>15.61273769539506</v>
          </cell>
        </row>
        <row r="45">
          <cell r="C45">
            <v>13.984293126766214</v>
          </cell>
        </row>
        <row r="46">
          <cell r="C46">
            <v>13.083355636656474</v>
          </cell>
        </row>
        <row r="47">
          <cell r="C47">
            <v>11.720926346021711</v>
          </cell>
        </row>
        <row r="48">
          <cell r="C48">
            <v>10.197458225881961</v>
          </cell>
        </row>
        <row r="53">
          <cell r="C53">
            <v>11.160378119349339</v>
          </cell>
        </row>
        <row r="54">
          <cell r="C54">
            <v>12.489023532471768</v>
          </cell>
        </row>
        <row r="55">
          <cell r="C55">
            <v>11.359784569638014</v>
          </cell>
        </row>
        <row r="56">
          <cell r="C56">
            <v>10.758301402872625</v>
          </cell>
        </row>
        <row r="57">
          <cell r="C57">
            <v>10.168119985778837</v>
          </cell>
        </row>
        <row r="58">
          <cell r="C58">
            <v>9.70608638702284</v>
          </cell>
        </row>
        <row r="59">
          <cell r="C59">
            <v>7.577204011118892</v>
          </cell>
        </row>
        <row r="60">
          <cell r="C60">
            <v>7.758262615583604</v>
          </cell>
        </row>
        <row r="61">
          <cell r="C61">
            <v>8.14119268176025</v>
          </cell>
        </row>
        <row r="62">
          <cell r="C62">
            <v>7.269178149747539</v>
          </cell>
        </row>
        <row r="63">
          <cell r="C63">
            <v>6.961879873989712</v>
          </cell>
        </row>
        <row r="64">
          <cell r="C64">
            <v>6.798360101618918</v>
          </cell>
        </row>
        <row r="65">
          <cell r="C65">
            <v>7.266194328330659</v>
          </cell>
        </row>
        <row r="66">
          <cell r="C66">
            <v>7.58130266234614</v>
          </cell>
        </row>
        <row r="67">
          <cell r="C67">
            <v>7.798096834730045</v>
          </cell>
        </row>
        <row r="68">
          <cell r="C68">
            <v>7.979266825929832</v>
          </cell>
        </row>
        <row r="69">
          <cell r="C69">
            <v>8.129941843804298</v>
          </cell>
        </row>
        <row r="70">
          <cell r="C70">
            <v>8.243382273822801</v>
          </cell>
        </row>
        <row r="71">
          <cell r="C71">
            <v>7.4476350694571885</v>
          </cell>
        </row>
        <row r="72">
          <cell r="C72">
            <v>7.1603089574652525</v>
          </cell>
        </row>
        <row r="73">
          <cell r="C73">
            <v>7.160715852878968</v>
          </cell>
        </row>
        <row r="74">
          <cell r="C74">
            <v>7.1747681749023</v>
          </cell>
        </row>
        <row r="75">
          <cell r="C75">
            <v>7.397862823925518</v>
          </cell>
        </row>
        <row r="76">
          <cell r="C76">
            <v>6.920952993509348</v>
          </cell>
        </row>
        <row r="77">
          <cell r="C77">
            <v>6.409729878715285</v>
          </cell>
        </row>
        <row r="78">
          <cell r="C78">
            <v>6.8970572951464675</v>
          </cell>
        </row>
        <row r="79">
          <cell r="C79">
            <v>7.436957988791443</v>
          </cell>
        </row>
        <row r="80">
          <cell r="C80">
            <v>7.12851332476115</v>
          </cell>
        </row>
        <row r="81">
          <cell r="C81">
            <v>6.198298315966579</v>
          </cell>
        </row>
        <row r="82">
          <cell r="C82">
            <v>5.719441593265384</v>
          </cell>
        </row>
        <row r="83">
          <cell r="C83">
            <v>5.56883767296432</v>
          </cell>
        </row>
        <row r="84">
          <cell r="C84">
            <v>4.843569115158845</v>
          </cell>
        </row>
        <row r="85">
          <cell r="C85">
            <v>5.159743360190989</v>
          </cell>
        </row>
        <row r="86">
          <cell r="C86">
            <v>5.5411943863307735</v>
          </cell>
        </row>
        <row r="87">
          <cell r="C87">
            <v>5.258939025909316</v>
          </cell>
        </row>
        <row r="88">
          <cell r="C88">
            <v>5.385128798575943</v>
          </cell>
        </row>
        <row r="89">
          <cell r="C89">
            <v>5.162533158106583</v>
          </cell>
        </row>
        <row r="90">
          <cell r="C90">
            <v>5.240914764439533</v>
          </cell>
        </row>
        <row r="91">
          <cell r="C91">
            <v>5.7538472784571075</v>
          </cell>
        </row>
        <row r="92">
          <cell r="C92">
            <v>5.86385728217456</v>
          </cell>
        </row>
        <row r="93">
          <cell r="C93">
            <v>6.152223642882952</v>
          </cell>
        </row>
        <row r="94">
          <cell r="C94">
            <v>6.20218305007616</v>
          </cell>
        </row>
        <row r="95">
          <cell r="C95">
            <v>6.628780443629406</v>
          </cell>
        </row>
        <row r="96">
          <cell r="C96">
            <v>6.868426394197155</v>
          </cell>
        </row>
        <row r="97">
          <cell r="C97">
            <v>6.002715563682776</v>
          </cell>
        </row>
        <row r="98">
          <cell r="C98">
            <v>6.083488705229071</v>
          </cell>
        </row>
        <row r="99">
          <cell r="C99">
            <v>5.7873707506940635</v>
          </cell>
        </row>
        <row r="100">
          <cell r="C100">
            <v>6.170534776848783</v>
          </cell>
        </row>
        <row r="101">
          <cell r="C101">
            <v>5.614986014808452</v>
          </cell>
        </row>
        <row r="103">
          <cell r="C103">
            <v>6.292256552549044</v>
          </cell>
        </row>
        <row r="104">
          <cell r="C104">
            <v>5.996752362063499</v>
          </cell>
        </row>
        <row r="105">
          <cell r="C105">
            <v>6.393208286420955</v>
          </cell>
        </row>
        <row r="106">
          <cell r="C106">
            <v>7.254801590019534</v>
          </cell>
        </row>
        <row r="108">
          <cell r="C108">
            <v>7.7559782786002</v>
          </cell>
        </row>
        <row r="109">
          <cell r="C109">
            <v>7.751355883221265</v>
          </cell>
        </row>
        <row r="110">
          <cell r="C110">
            <v>8.225103678343041</v>
          </cell>
        </row>
        <row r="112">
          <cell r="C112">
            <v>8.087421945748073</v>
          </cell>
        </row>
        <row r="113">
          <cell r="C113">
            <v>8.202325677313056</v>
          </cell>
        </row>
        <row r="114">
          <cell r="C114">
            <v>8.00413485556405</v>
          </cell>
        </row>
        <row r="115">
          <cell r="C115">
            <v>7.3710296079645286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1a"/>
      <sheetName val="TableA2"/>
      <sheetName val="TableA3"/>
      <sheetName val="TA3(estim miu)"/>
      <sheetName val="TableA4"/>
      <sheetName val="TableA5"/>
      <sheetName val="TableA6"/>
      <sheetName val="TableC1"/>
      <sheetName val="CPI1800-2006"/>
      <sheetName val="chart wealth-income ratio 1810-"/>
      <sheetName val="Chart steady state b"/>
      <sheetName val="Pres chart 1870-"/>
      <sheetName val="Presentation chart yearly 1810-"/>
      <sheetName val="CHART Main Series"/>
      <sheetName val="Presentation (decade avg) "/>
      <sheetName val="Presentation (yearly)"/>
      <sheetName val="Pres 1870-"/>
      <sheetName val="Results for France"/>
    </sheetNames>
    <sheetDataSet>
      <sheetData sheetId="0">
        <row r="19">
          <cell r="N19">
            <v>1.6925002731761425</v>
          </cell>
        </row>
        <row r="20">
          <cell r="N20">
            <v>1.8409296668064667</v>
          </cell>
        </row>
        <row r="21">
          <cell r="N21">
            <v>1.9282568934142108</v>
          </cell>
        </row>
        <row r="22">
          <cell r="N22">
            <v>1.9244848294138555</v>
          </cell>
        </row>
        <row r="23">
          <cell r="N23">
            <v>1.866511911936118</v>
          </cell>
        </row>
        <row r="24">
          <cell r="N24">
            <v>1.8771010088456241</v>
          </cell>
        </row>
        <row r="25">
          <cell r="N25">
            <v>1.7752851938888614</v>
          </cell>
        </row>
        <row r="26">
          <cell r="N26">
            <v>1.7850422950048301</v>
          </cell>
        </row>
        <row r="27">
          <cell r="N27">
            <v>1.9064120841780705</v>
          </cell>
        </row>
        <row r="28">
          <cell r="N28">
            <v>1.9029799098596283</v>
          </cell>
        </row>
        <row r="29">
          <cell r="N29">
            <v>1.9138060916212076</v>
          </cell>
        </row>
        <row r="30">
          <cell r="N30">
            <v>1.8451241998064742</v>
          </cell>
        </row>
        <row r="31">
          <cell r="N31">
            <v>1.7754453085810842</v>
          </cell>
        </row>
        <row r="32">
          <cell r="N32">
            <v>1.8989975743702894</v>
          </cell>
        </row>
        <row r="33">
          <cell r="N33">
            <v>2.0060811403556373</v>
          </cell>
        </row>
        <row r="34">
          <cell r="N34">
            <v>1.9597096220301287</v>
          </cell>
        </row>
        <row r="35">
          <cell r="N35">
            <v>1.9800046910793279</v>
          </cell>
        </row>
        <row r="36">
          <cell r="N36">
            <v>2.051647849131211</v>
          </cell>
        </row>
        <row r="37">
          <cell r="N37">
            <v>1.8689555610227766</v>
          </cell>
        </row>
        <row r="38">
          <cell r="N38">
            <v>1.8881779073982543</v>
          </cell>
        </row>
        <row r="39">
          <cell r="N39">
            <v>1.9659235449148609</v>
          </cell>
        </row>
        <row r="40">
          <cell r="N40">
            <v>2.0677850029421325</v>
          </cell>
        </row>
        <row r="41">
          <cell r="N41">
            <v>1.9937098844924528</v>
          </cell>
        </row>
        <row r="42">
          <cell r="N42">
            <v>2.04001350502149</v>
          </cell>
        </row>
        <row r="43">
          <cell r="N43">
            <v>2.1826024450985355</v>
          </cell>
        </row>
        <row r="44">
          <cell r="N44">
            <v>2.1298696559264885</v>
          </cell>
        </row>
        <row r="45">
          <cell r="N45">
            <v>2.101648599987556</v>
          </cell>
        </row>
        <row r="46">
          <cell r="N46">
            <v>2.013815997286573</v>
          </cell>
        </row>
        <row r="47">
          <cell r="N47">
            <v>2.069195838638753</v>
          </cell>
        </row>
        <row r="48">
          <cell r="N48">
            <v>2.136868210260334</v>
          </cell>
        </row>
        <row r="49">
          <cell r="N49">
            <v>2.129130672055498</v>
          </cell>
        </row>
        <row r="50">
          <cell r="N50">
            <v>2.1520638253385673</v>
          </cell>
        </row>
        <row r="51">
          <cell r="N51">
            <v>2.102534360728172</v>
          </cell>
        </row>
        <row r="52">
          <cell r="N52">
            <v>2.0925860137430865</v>
          </cell>
        </row>
        <row r="53">
          <cell r="N53">
            <v>2.078116489715035</v>
          </cell>
        </row>
        <row r="54">
          <cell r="N54">
            <v>1.918144833934548</v>
          </cell>
        </row>
        <row r="55">
          <cell r="N55">
            <v>1.8161321776260901</v>
          </cell>
        </row>
        <row r="56">
          <cell r="N56">
            <v>2.0009435757811134</v>
          </cell>
        </row>
        <row r="57">
          <cell r="N57">
            <v>2.347638735606794</v>
          </cell>
        </row>
        <row r="58">
          <cell r="N58">
            <v>2.5171513680399036</v>
          </cell>
        </row>
        <row r="59">
          <cell r="N59">
            <v>2.5466444100375436</v>
          </cell>
        </row>
        <row r="60">
          <cell r="N60">
            <v>2.5058870456074245</v>
          </cell>
        </row>
        <row r="61">
          <cell r="N61">
            <v>2.6511076601159553</v>
          </cell>
        </row>
        <row r="62">
          <cell r="N62">
            <v>2.6441888079031637</v>
          </cell>
        </row>
        <row r="63">
          <cell r="N63">
            <v>2.75337191295886</v>
          </cell>
        </row>
        <row r="64">
          <cell r="N64">
            <v>2.824200529521945</v>
          </cell>
        </row>
        <row r="65">
          <cell r="N65">
            <v>2.683397117357</v>
          </cell>
        </row>
        <row r="66">
          <cell r="N66">
            <v>2.6441995866201493</v>
          </cell>
        </row>
        <row r="67">
          <cell r="N67">
            <v>2.586053846044118</v>
          </cell>
        </row>
        <row r="68">
          <cell r="N68">
            <v>2.5889881266219366</v>
          </cell>
        </row>
        <row r="69">
          <cell r="N69">
            <v>2.52408710633179</v>
          </cell>
        </row>
        <row r="70">
          <cell r="N70">
            <v>2.6132412884770466</v>
          </cell>
        </row>
        <row r="71">
          <cell r="N71">
            <v>2.520954266691822</v>
          </cell>
        </row>
        <row r="72">
          <cell r="N72">
            <v>2.3128644951096033</v>
          </cell>
        </row>
        <row r="73">
          <cell r="N73">
            <v>2.4073510262616624</v>
          </cell>
        </row>
        <row r="74">
          <cell r="N74">
            <v>2.5291041579975135</v>
          </cell>
        </row>
        <row r="75">
          <cell r="N75">
            <v>2.5113647228922296</v>
          </cell>
        </row>
        <row r="76">
          <cell r="N76">
            <v>2.610426624325647</v>
          </cell>
        </row>
        <row r="77">
          <cell r="N77">
            <v>2.8402172271693438</v>
          </cell>
        </row>
        <row r="78">
          <cell r="N78">
            <v>2.9687851417472895</v>
          </cell>
        </row>
        <row r="79">
          <cell r="N79">
            <v>3.0219979178772856</v>
          </cell>
        </row>
        <row r="80">
          <cell r="N80">
            <v>3.0252564818590653</v>
          </cell>
        </row>
        <row r="81">
          <cell r="N81">
            <v>2.9871252900337337</v>
          </cell>
        </row>
        <row r="82">
          <cell r="N82">
            <v>3.0421904467370244</v>
          </cell>
        </row>
        <row r="83">
          <cell r="N83">
            <v>3.1356352838714705</v>
          </cell>
        </row>
        <row r="84">
          <cell r="N84">
            <v>3.2160635065701335</v>
          </cell>
        </row>
        <row r="85">
          <cell r="N85">
            <v>3.464479309848838</v>
          </cell>
        </row>
        <row r="86">
          <cell r="N86">
            <v>3.6474159039590415</v>
          </cell>
        </row>
        <row r="87">
          <cell r="N87">
            <v>3.4369979782755338</v>
          </cell>
        </row>
        <row r="88">
          <cell r="N88">
            <v>3.329850998553593</v>
          </cell>
        </row>
        <row r="89">
          <cell r="N89">
            <v>3.310801288899952</v>
          </cell>
        </row>
        <row r="90">
          <cell r="N90">
            <v>3.212346118489528</v>
          </cell>
        </row>
        <row r="91">
          <cell r="N91">
            <v>3.391159475132123</v>
          </cell>
        </row>
        <row r="92">
          <cell r="N92">
            <v>3.503663115782652</v>
          </cell>
        </row>
        <row r="93">
          <cell r="N93">
            <v>3.761129047586011</v>
          </cell>
        </row>
        <row r="94">
          <cell r="N94">
            <v>3.6447449559216403</v>
          </cell>
        </row>
        <row r="95">
          <cell r="N95">
            <v>3.6329437136423866</v>
          </cell>
        </row>
        <row r="96">
          <cell r="N96">
            <v>3.530355659494772</v>
          </cell>
        </row>
        <row r="97">
          <cell r="N97">
            <v>3.483407891024957</v>
          </cell>
        </row>
        <row r="98">
          <cell r="N98">
            <v>3.335116738544771</v>
          </cell>
        </row>
        <row r="99">
          <cell r="N99">
            <v>3.4145670529371808</v>
          </cell>
        </row>
        <row r="100">
          <cell r="N100">
            <v>3.7092119872858333</v>
          </cell>
        </row>
        <row r="101">
          <cell r="N101">
            <v>3.919887038869688</v>
          </cell>
        </row>
        <row r="102">
          <cell r="N102">
            <v>3.793058573768379</v>
          </cell>
        </row>
        <row r="103">
          <cell r="N103">
            <v>3.8145898535392493</v>
          </cell>
        </row>
        <row r="104">
          <cell r="N104">
            <v>3.9149517215159566</v>
          </cell>
        </row>
        <row r="105">
          <cell r="N105">
            <v>3.6851002345959216</v>
          </cell>
        </row>
        <row r="106">
          <cell r="N106">
            <v>3.518547509422221</v>
          </cell>
        </row>
        <row r="107">
          <cell r="N107">
            <v>3.618341861183382</v>
          </cell>
        </row>
        <row r="108">
          <cell r="N108">
            <v>3.8120017983260337</v>
          </cell>
        </row>
        <row r="109">
          <cell r="N109">
            <v>3.8256163849347478</v>
          </cell>
        </row>
        <row r="110">
          <cell r="N110">
            <v>3.9428514073394423</v>
          </cell>
        </row>
        <row r="111">
          <cell r="N111">
            <v>3.8028959597327385</v>
          </cell>
        </row>
        <row r="112">
          <cell r="N112">
            <v>3.700240350137028</v>
          </cell>
        </row>
        <row r="113">
          <cell r="N113">
            <v>3.5412422101728995</v>
          </cell>
        </row>
        <row r="114">
          <cell r="N114">
            <v>3.315149157223185</v>
          </cell>
        </row>
        <row r="115">
          <cell r="N115">
            <v>3.096581151833145</v>
          </cell>
        </row>
        <row r="116">
          <cell r="N116">
            <v>3.141177552247296</v>
          </cell>
        </row>
        <row r="117">
          <cell r="N117">
            <v>2.615109380015563</v>
          </cell>
        </row>
        <row r="118">
          <cell r="N118">
            <v>2.312623713094611</v>
          </cell>
        </row>
        <row r="119">
          <cell r="N119">
            <v>2.141915101062942</v>
          </cell>
        </row>
        <row r="120">
          <cell r="N120">
            <v>2.933526270052931</v>
          </cell>
        </row>
        <row r="121">
          <cell r="N121">
            <v>3.2642392738712984</v>
          </cell>
        </row>
        <row r="122">
          <cell r="N122">
            <v>3.269874238030722</v>
          </cell>
        </row>
        <row r="123">
          <cell r="N123">
            <v>3.2571259307076827</v>
          </cell>
        </row>
        <row r="124">
          <cell r="N124">
            <v>3.214234115000948</v>
          </cell>
        </row>
        <row r="125">
          <cell r="N125">
            <v>3.273835346218488</v>
          </cell>
        </row>
        <row r="126">
          <cell r="N126">
            <v>3.355270414065525</v>
          </cell>
        </row>
        <row r="127">
          <cell r="N127">
            <v>3.2923052539925113</v>
          </cell>
        </row>
        <row r="128">
          <cell r="N128">
            <v>3.351217491924507</v>
          </cell>
        </row>
        <row r="129">
          <cell r="N129">
            <v>3.3609258926785035</v>
          </cell>
        </row>
        <row r="130">
          <cell r="N130">
            <v>3.5734317110528866</v>
          </cell>
        </row>
        <row r="131">
          <cell r="N131">
            <v>3.611025447014646</v>
          </cell>
        </row>
        <row r="132">
          <cell r="N132">
            <v>3.606243580026393</v>
          </cell>
        </row>
        <row r="133">
          <cell r="N133">
            <v>3.3075857792417245</v>
          </cell>
        </row>
        <row r="134">
          <cell r="N134">
            <v>3.202936540621483</v>
          </cell>
        </row>
        <row r="135">
          <cell r="N135">
            <v>3.2397797907279733</v>
          </cell>
        </row>
        <row r="136">
          <cell r="N136">
            <v>3.0884593399767586</v>
          </cell>
        </row>
        <row r="137">
          <cell r="N137">
            <v>3.18513252147672</v>
          </cell>
        </row>
        <row r="138">
          <cell r="N138">
            <v>2.9831417214668474</v>
          </cell>
        </row>
        <row r="139">
          <cell r="N139">
            <v>2.9964795396293438</v>
          </cell>
        </row>
        <row r="140">
          <cell r="N140">
            <v>3.002922798420027</v>
          </cell>
        </row>
        <row r="141">
          <cell r="N141">
            <v>2.926455473997934</v>
          </cell>
        </row>
        <row r="142">
          <cell r="N142">
            <v>2.9797438037687956</v>
          </cell>
        </row>
        <row r="143">
          <cell r="N143">
            <v>3.130536681781842</v>
          </cell>
        </row>
        <row r="144">
          <cell r="N144">
            <v>3.2030312509710614</v>
          </cell>
        </row>
        <row r="145">
          <cell r="N145">
            <v>3.03760053530805</v>
          </cell>
        </row>
        <row r="146">
          <cell r="N146">
            <v>2.9374488951045854</v>
          </cell>
        </row>
        <row r="147">
          <cell r="N147">
            <v>2.8174218145965466</v>
          </cell>
        </row>
        <row r="148">
          <cell r="N148">
            <v>2.97499567143178</v>
          </cell>
        </row>
        <row r="149">
          <cell r="N149">
            <v>2.988768377294117</v>
          </cell>
        </row>
        <row r="150">
          <cell r="N150">
            <v>2.709446506313693</v>
          </cell>
        </row>
        <row r="151">
          <cell r="N151">
            <v>2.646150400048961</v>
          </cell>
        </row>
        <row r="152">
          <cell r="N152">
            <v>2.899030822146054</v>
          </cell>
        </row>
        <row r="153">
          <cell r="N153">
            <v>2.9633263303179382</v>
          </cell>
        </row>
        <row r="154">
          <cell r="N154">
            <v>2.860256526345026</v>
          </cell>
        </row>
        <row r="155">
          <cell r="N155">
            <v>2.725747278677743</v>
          </cell>
        </row>
        <row r="156">
          <cell r="N156">
            <v>2.6640570069547964</v>
          </cell>
        </row>
        <row r="157">
          <cell r="N157">
            <v>2.7846906499152086</v>
          </cell>
        </row>
        <row r="158">
          <cell r="N158">
            <v>2.8882971347325612</v>
          </cell>
        </row>
        <row r="159">
          <cell r="N159">
            <v>2.847137066264522</v>
          </cell>
        </row>
        <row r="160">
          <cell r="N160">
            <v>2.766457364848534</v>
          </cell>
        </row>
        <row r="161">
          <cell r="N161">
            <v>2.707708083365856</v>
          </cell>
        </row>
        <row r="162">
          <cell r="N162">
            <v>2.805942306748821</v>
          </cell>
        </row>
        <row r="163">
          <cell r="N163">
            <v>2.651791539952887</v>
          </cell>
        </row>
        <row r="164">
          <cell r="N164">
            <v>2.526605981148138</v>
          </cell>
        </row>
        <row r="165">
          <cell r="N165">
            <v>2.625480234475401</v>
          </cell>
        </row>
        <row r="166">
          <cell r="N166">
            <v>2.6741940309915533</v>
          </cell>
        </row>
        <row r="167">
          <cell r="N167">
            <v>2.8152116829031697</v>
          </cell>
        </row>
        <row r="168">
          <cell r="N168">
            <v>2.8372266455943573</v>
          </cell>
        </row>
        <row r="169">
          <cell r="N169">
            <v>2.8395802571648563</v>
          </cell>
        </row>
        <row r="170">
          <cell r="N170">
            <v>2.8136586106735693</v>
          </cell>
        </row>
        <row r="171">
          <cell r="N171">
            <v>2.8328775015153447</v>
          </cell>
        </row>
        <row r="172">
          <cell r="N172">
            <v>2.760496913249097</v>
          </cell>
        </row>
        <row r="173">
          <cell r="N173">
            <v>2.579738627727686</v>
          </cell>
        </row>
        <row r="174">
          <cell r="N174">
            <v>2.490369462958871</v>
          </cell>
        </row>
        <row r="175">
          <cell r="N175">
            <v>2.452611718378473</v>
          </cell>
        </row>
        <row r="176">
          <cell r="N176">
            <v>2.587482876480124</v>
          </cell>
        </row>
        <row r="177">
          <cell r="N177">
            <v>2.681228829105185</v>
          </cell>
        </row>
        <row r="178">
          <cell r="N178">
            <v>2.573959949593734</v>
          </cell>
        </row>
        <row r="179">
          <cell r="N179">
            <v>2.390409252755438</v>
          </cell>
        </row>
        <row r="180">
          <cell r="N180">
            <v>2.422111655018606</v>
          </cell>
        </row>
        <row r="181">
          <cell r="N181">
            <v>2.383435856807236</v>
          </cell>
        </row>
        <row r="182">
          <cell r="N182">
            <v>2.423726725292217</v>
          </cell>
        </row>
        <row r="183">
          <cell r="N183">
            <v>2.3204626968741953</v>
          </cell>
        </row>
        <row r="184">
          <cell r="N184">
            <v>2.3442901761994848</v>
          </cell>
        </row>
        <row r="185">
          <cell r="N185">
            <v>2.4541776145235796</v>
          </cell>
        </row>
        <row r="186">
          <cell r="N186">
            <v>2.5712613157737847</v>
          </cell>
        </row>
        <row r="187">
          <cell r="N187">
            <v>2.755031742678854</v>
          </cell>
        </row>
        <row r="188">
          <cell r="N188">
            <v>2.931970128255501</v>
          </cell>
        </row>
        <row r="189">
          <cell r="N189">
            <v>2.735654837896219</v>
          </cell>
        </row>
        <row r="190">
          <cell r="N190">
            <v>2.5535962564891093</v>
          </cell>
        </row>
        <row r="191">
          <cell r="N191">
            <v>2.423735055156447</v>
          </cell>
        </row>
        <row r="192">
          <cell r="N192">
            <v>2.850702600374854</v>
          </cell>
        </row>
        <row r="193">
          <cell r="N193">
            <v>2.6956031268719745</v>
          </cell>
        </row>
        <row r="194">
          <cell r="N194">
            <v>2.6386589318997276</v>
          </cell>
        </row>
        <row r="195">
          <cell r="N195">
            <v>2.7569522309278547</v>
          </cell>
        </row>
        <row r="196">
          <cell r="N196">
            <v>2.987805372380348</v>
          </cell>
        </row>
        <row r="197">
          <cell r="N197">
            <v>3.086187813572499</v>
          </cell>
        </row>
        <row r="198">
          <cell r="N198">
            <v>3.462298892042648</v>
          </cell>
        </row>
        <row r="199">
          <cell r="N199">
            <v>3.3599091615639938</v>
          </cell>
        </row>
        <row r="200">
          <cell r="N200">
            <v>3.300249473884145</v>
          </cell>
        </row>
        <row r="201">
          <cell r="N201">
            <v>3.123231114068148</v>
          </cell>
        </row>
        <row r="202">
          <cell r="N202">
            <v>3.1694590729831438</v>
          </cell>
        </row>
        <row r="203">
          <cell r="N203">
            <v>3.3872484519610517</v>
          </cell>
        </row>
        <row r="204">
          <cell r="N204">
            <v>3.493762390782426</v>
          </cell>
        </row>
        <row r="205">
          <cell r="N205">
            <v>3.6576704437838417</v>
          </cell>
        </row>
        <row r="206">
          <cell r="N206">
            <v>3.6322352114711376</v>
          </cell>
        </row>
        <row r="207">
          <cell r="N207">
            <v>3.1996188896423</v>
          </cell>
        </row>
        <row r="208">
          <cell r="N208">
            <v>3.6315436326812063</v>
          </cell>
        </row>
        <row r="209">
          <cell r="N209">
            <v>3.569204584081468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oldsmithSeries"/>
      <sheetName val="Feuil2"/>
      <sheetName val="Feuil3"/>
    </sheetNames>
    <sheetDataSet>
      <sheetData sheetId="0">
        <row r="15">
          <cell r="M15">
            <v>7.580941176470588</v>
          </cell>
        </row>
        <row r="16">
          <cell r="M16">
            <v>8.247309090909091</v>
          </cell>
        </row>
        <row r="17">
          <cell r="M17">
            <v>7.249999999999999</v>
          </cell>
        </row>
        <row r="18">
          <cell r="M18">
            <v>7.363636363636362</v>
          </cell>
        </row>
        <row r="19">
          <cell r="M19">
            <v>6.925913325068756</v>
          </cell>
        </row>
        <row r="20">
          <cell r="M20">
            <v>6.806485180365716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  <sheetDataSet>
      <sheetData sheetId="0">
        <row r="93">
          <cell r="N93">
            <v>2.9799447701285313</v>
          </cell>
          <cell r="Q93">
            <v>4.277930785969764</v>
          </cell>
        </row>
        <row r="94">
          <cell r="N94">
            <v>3.0115409151121018</v>
          </cell>
          <cell r="Q94">
            <v>4.259603634747048</v>
          </cell>
        </row>
        <row r="95">
          <cell r="N95">
            <v>2.936582326067502</v>
          </cell>
          <cell r="Q95">
            <v>4.187910574311613</v>
          </cell>
        </row>
        <row r="96">
          <cell r="N96">
            <v>2.9759610408405184</v>
          </cell>
          <cell r="Q96">
            <v>4.252977231312927</v>
          </cell>
        </row>
        <row r="97">
          <cell r="N97">
            <v>3.018912621701126</v>
          </cell>
          <cell r="Q97">
            <v>4.3500831484998255</v>
          </cell>
        </row>
        <row r="98">
          <cell r="N98">
            <v>3.0032450190407745</v>
          </cell>
          <cell r="Q98">
            <v>4.307377479957266</v>
          </cell>
        </row>
        <row r="99">
          <cell r="N99">
            <v>2.9508970707004236</v>
          </cell>
          <cell r="Q99">
            <v>4.179234185241999</v>
          </cell>
        </row>
        <row r="100">
          <cell r="N100">
            <v>3.113103005647726</v>
          </cell>
          <cell r="Q100">
            <v>4.444299764108005</v>
          </cell>
        </row>
        <row r="101">
          <cell r="N101">
            <v>2.999521552468463</v>
          </cell>
          <cell r="Q101">
            <v>4.264435919738522</v>
          </cell>
        </row>
        <row r="102">
          <cell r="N102">
            <v>3.1068836223671155</v>
          </cell>
          <cell r="Q102">
            <v>4.430340429175904</v>
          </cell>
        </row>
      </sheetData>
      <sheetData sheetId="1">
        <row r="10">
          <cell r="N10">
            <v>5.486973097413837</v>
          </cell>
          <cell r="Q10">
            <v>5.77576115517246</v>
          </cell>
        </row>
        <row r="20">
          <cell r="N20">
            <v>5.912135961297251</v>
          </cell>
          <cell r="Q20">
            <v>6.223301011891843</v>
          </cell>
        </row>
        <row r="30">
          <cell r="N30">
            <v>5.771221703745144</v>
          </cell>
          <cell r="Q30">
            <v>6.074970214468572</v>
          </cell>
        </row>
        <row r="40">
          <cell r="N40">
            <v>5.926336508019716</v>
          </cell>
          <cell r="Q40">
            <v>6.238248955810228</v>
          </cell>
        </row>
        <row r="50">
          <cell r="N50">
            <v>6.325116046829043</v>
          </cell>
          <cell r="Q50">
            <v>6.658016891398994</v>
          </cell>
        </row>
        <row r="60">
          <cell r="N60">
            <v>6.437699018536356</v>
          </cell>
          <cell r="Q60">
            <v>6.776525282669849</v>
          </cell>
        </row>
        <row r="70">
          <cell r="N70">
            <v>7.0243751072825065</v>
          </cell>
          <cell r="Q70">
            <v>7.394079060297376</v>
          </cell>
        </row>
        <row r="80">
          <cell r="N80">
            <v>6.740987591192421</v>
          </cell>
          <cell r="Q80">
            <v>7.095776411781496</v>
          </cell>
        </row>
        <row r="90">
          <cell r="N90">
            <v>6.748751068961122</v>
          </cell>
          <cell r="Q90">
            <v>7.134555009167524</v>
          </cell>
        </row>
        <row r="100">
          <cell r="N100">
            <v>6.544376297588285</v>
          </cell>
          <cell r="Q100">
            <v>6.918496803146007</v>
          </cell>
        </row>
        <row r="110">
          <cell r="N110">
            <v>3.1576911365399614</v>
          </cell>
          <cell r="Q110">
            <v>3.3054994496259575</v>
          </cell>
        </row>
        <row r="120">
          <cell r="N120">
            <v>3.9536808536448844</v>
          </cell>
          <cell r="Q120">
            <v>4.238289498235409</v>
          </cell>
        </row>
        <row r="130">
          <cell r="N130">
            <v>3.6045214388868487</v>
          </cell>
          <cell r="Q130">
            <v>4.179794720994131</v>
          </cell>
        </row>
        <row r="140">
          <cell r="N140">
            <v>2.1478816359188344</v>
          </cell>
          <cell r="Q140">
            <v>2.8155143970573717</v>
          </cell>
        </row>
        <row r="150">
          <cell r="N150">
            <v>2.648859330190022</v>
          </cell>
          <cell r="Q150">
            <v>3.5929566211549577</v>
          </cell>
        </row>
        <row r="160">
          <cell r="N160">
            <v>2.8619724286236075</v>
          </cell>
          <cell r="Q160">
            <v>3.9739249351391353</v>
          </cell>
        </row>
        <row r="180">
          <cell r="N180">
            <v>3.278133024587666</v>
          </cell>
          <cell r="Q180">
            <v>4.654279346392278</v>
          </cell>
        </row>
        <row r="190">
          <cell r="N190">
            <v>4.560070023847549</v>
          </cell>
          <cell r="Q190">
            <v>6.578337773828634</v>
          </cell>
        </row>
        <row r="200">
          <cell r="N200">
            <v>5.627398008059177</v>
          </cell>
          <cell r="Q200">
            <v>8.089664828243624</v>
          </cell>
        </row>
      </sheetData>
      <sheetData sheetId="2">
        <row r="93">
          <cell r="E93">
            <v>0.06134416882845161</v>
          </cell>
        </row>
        <row r="94">
          <cell r="E94">
            <v>0.062406245347029876</v>
          </cell>
        </row>
        <row r="95">
          <cell r="E95">
            <v>0.0589770686194503</v>
          </cell>
        </row>
        <row r="96">
          <cell r="E96">
            <v>0.06114562249451334</v>
          </cell>
        </row>
        <row r="97">
          <cell r="E97">
            <v>0.05960583524930631</v>
          </cell>
        </row>
        <row r="98">
          <cell r="E98">
            <v>0.06347415970877811</v>
          </cell>
        </row>
        <row r="99">
          <cell r="E99">
            <v>0.06469122535354355</v>
          </cell>
        </row>
        <row r="100">
          <cell r="E100">
            <v>0.0687591226229196</v>
          </cell>
        </row>
        <row r="101">
          <cell r="E101">
            <v>0.06614918442911616</v>
          </cell>
        </row>
        <row r="102">
          <cell r="E102">
            <v>0.06944593441700658</v>
          </cell>
        </row>
        <row r="121">
          <cell r="F121">
            <v>0.025811342324733248</v>
          </cell>
        </row>
      </sheetData>
      <sheetData sheetId="3">
        <row r="10">
          <cell r="E10">
            <v>0.20316205670968063</v>
          </cell>
          <cell r="F10">
            <v>0.03702625347396665</v>
          </cell>
        </row>
        <row r="20">
          <cell r="E20">
            <v>0.2080701677472571</v>
          </cell>
          <cell r="F20">
            <v>0.03519373862667427</v>
          </cell>
        </row>
        <row r="30">
          <cell r="E30">
            <v>0.2105407816877077</v>
          </cell>
          <cell r="F30">
            <v>0.0364811460199286</v>
          </cell>
        </row>
        <row r="40">
          <cell r="E40">
            <v>0.20018939661816892</v>
          </cell>
          <cell r="F40">
            <v>0.0337796202337255</v>
          </cell>
        </row>
        <row r="50">
          <cell r="E50">
            <v>0.20204236609821427</v>
          </cell>
          <cell r="F50">
            <v>0.031942871024398634</v>
          </cell>
        </row>
        <row r="60">
          <cell r="E60">
            <v>0.22256423435450948</v>
          </cell>
          <cell r="F60">
            <v>0.03457201613708101</v>
          </cell>
        </row>
        <row r="70">
          <cell r="E70">
            <v>0.24436789309633253</v>
          </cell>
          <cell r="F70">
            <v>0.03478855974576082</v>
          </cell>
        </row>
        <row r="80">
          <cell r="E80">
            <v>0.23860913449719232</v>
          </cell>
          <cell r="F80">
            <v>0.035396762161222804</v>
          </cell>
        </row>
        <row r="90">
          <cell r="E90">
            <v>0.24104896189101005</v>
          </cell>
          <cell r="F90">
            <v>0.03571756602486691</v>
          </cell>
        </row>
        <row r="100">
          <cell r="E100">
            <v>0.22663027096073507</v>
          </cell>
          <cell r="F100">
            <v>0.0346297738172929</v>
          </cell>
        </row>
        <row r="110">
          <cell r="E110">
            <v>0.09795617752515869</v>
          </cell>
          <cell r="F110">
            <v>0.031049622922224445</v>
          </cell>
        </row>
        <row r="120">
          <cell r="E120">
            <v>0.11036391456259105</v>
          </cell>
          <cell r="F120">
            <v>0.02791965354407176</v>
          </cell>
        </row>
        <row r="130">
          <cell r="E130">
            <v>0.09820096990492985</v>
          </cell>
          <cell r="F130">
            <v>0.025943399805025004</v>
          </cell>
        </row>
        <row r="140">
          <cell r="E140">
            <v>0.04347707539774849</v>
          </cell>
          <cell r="F140">
            <v>0.02025727455641834</v>
          </cell>
        </row>
        <row r="150">
          <cell r="E150">
            <v>0.058520859229230414</v>
          </cell>
          <cell r="F150">
            <v>0.022051136418508886</v>
          </cell>
        </row>
        <row r="160">
          <cell r="E160">
            <v>0.061890839407825096</v>
          </cell>
          <cell r="F160">
            <v>0.02163272353328863</v>
          </cell>
        </row>
        <row r="170">
          <cell r="F170">
            <v>0.02112325497234052</v>
          </cell>
        </row>
        <row r="180">
          <cell r="E180">
            <v>0.07725355817175641</v>
          </cell>
          <cell r="F180">
            <v>0.023568246480563958</v>
          </cell>
        </row>
        <row r="190">
          <cell r="E190">
            <v>0.11386252254021063</v>
          </cell>
          <cell r="F190">
            <v>0.02564271491283498</v>
          </cell>
        </row>
        <row r="200">
          <cell r="E200">
            <v>0.1452506963835374</v>
          </cell>
        </row>
      </sheetData>
      <sheetData sheetId="9">
        <row r="93">
          <cell r="B93">
            <v>0.6965855501687382</v>
          </cell>
        </row>
        <row r="94">
          <cell r="B94">
            <v>0.7070002688855671</v>
          </cell>
        </row>
        <row r="95">
          <cell r="B95">
            <v>0.7012046398698956</v>
          </cell>
        </row>
        <row r="96">
          <cell r="B96">
            <v>0.6997359447235546</v>
          </cell>
        </row>
        <row r="97">
          <cell r="B97">
            <v>0.6939896362078116</v>
          </cell>
        </row>
        <row r="98">
          <cell r="B98">
            <v>0.6972328366889661</v>
          </cell>
        </row>
        <row r="99">
          <cell r="B99">
            <v>0.7060855984383062</v>
          </cell>
        </row>
        <row r="100">
          <cell r="B100">
            <v>0.7004709787555345</v>
          </cell>
        </row>
        <row r="101">
          <cell r="B101">
            <v>0.7033806132681627</v>
          </cell>
        </row>
        <row r="102">
          <cell r="B102">
            <v>0.7012742411185393</v>
          </cell>
        </row>
      </sheetData>
      <sheetData sheetId="11">
        <row r="10">
          <cell r="B10">
            <v>0.009703678446431718</v>
          </cell>
          <cell r="D10">
            <v>0.300154893894822</v>
          </cell>
          <cell r="E10">
            <v>0.699845106105178</v>
          </cell>
          <cell r="F10">
            <v>0.320154893894822</v>
          </cell>
          <cell r="G10">
            <v>0.058348179991208615</v>
          </cell>
          <cell r="L10">
            <v>0.05368032559191193</v>
          </cell>
          <cell r="N10">
            <v>0.08055555555555556</v>
          </cell>
          <cell r="R10">
            <v>0.056228999152922225</v>
          </cell>
        </row>
        <row r="20">
          <cell r="B20">
            <v>0.009703678446431718</v>
          </cell>
          <cell r="D20">
            <v>0.34634090420454067</v>
          </cell>
          <cell r="E20">
            <v>0.6536590957954593</v>
          </cell>
          <cell r="F20">
            <v>0.3663409042045407</v>
          </cell>
          <cell r="G20">
            <v>0.06196422183162336</v>
          </cell>
          <cell r="L20">
            <v>0.057007084085093494</v>
          </cell>
          <cell r="N20">
            <v>0.08185567010309279</v>
          </cell>
          <cell r="R20">
            <v>0.05955575764610379</v>
          </cell>
        </row>
        <row r="30">
          <cell r="B30">
            <v>0.01769143554203345</v>
          </cell>
          <cell r="D30">
            <v>0.36596886780048177</v>
          </cell>
          <cell r="E30">
            <v>0.6340311321995182</v>
          </cell>
          <cell r="F30">
            <v>0.3859688678004818</v>
          </cell>
          <cell r="G30">
            <v>0.06687819106828168</v>
          </cell>
          <cell r="L30">
            <v>0.06152793578281914</v>
          </cell>
          <cell r="N30">
            <v>0.09550847457627118</v>
          </cell>
          <cell r="R30">
            <v>0.0629029131356045</v>
          </cell>
        </row>
        <row r="40">
          <cell r="B40">
            <v>0.018281389002988035</v>
          </cell>
          <cell r="D40">
            <v>0.44261277397857324</v>
          </cell>
          <cell r="E40">
            <v>0.5573872260214268</v>
          </cell>
          <cell r="F40">
            <v>0.46261277397857326</v>
          </cell>
          <cell r="G40">
            <v>0.07806049713048697</v>
          </cell>
          <cell r="L40">
            <v>0.07181565736004802</v>
          </cell>
          <cell r="N40">
            <v>0.10119047619047619</v>
          </cell>
          <cell r="R40">
            <v>0.07618004392795219</v>
          </cell>
        </row>
        <row r="50">
          <cell r="B50">
            <v>0.009419872777271854</v>
          </cell>
          <cell r="D50">
            <v>0.4436614297481517</v>
          </cell>
          <cell r="E50">
            <v>0.5563385702518483</v>
          </cell>
          <cell r="F50">
            <v>0.4636614297481517</v>
          </cell>
          <cell r="G50">
            <v>0.0733048099537396</v>
          </cell>
          <cell r="L50">
            <v>0.06744042515744043</v>
          </cell>
          <cell r="N50">
            <v>0.0929946524064171</v>
          </cell>
          <cell r="R50">
            <v>0.06639839046231845</v>
          </cell>
        </row>
        <row r="60">
          <cell r="B60">
            <v>-0.0001387811854741683</v>
          </cell>
          <cell r="D60">
            <v>0.41626490472361966</v>
          </cell>
          <cell r="E60">
            <v>0.5837350952763803</v>
          </cell>
          <cell r="F60">
            <v>0.4362649047236197</v>
          </cell>
          <cell r="G60">
            <v>0.06776721053088418</v>
          </cell>
          <cell r="L60">
            <v>0.06234583368841345</v>
          </cell>
          <cell r="N60">
            <v>0.07752427184466018</v>
          </cell>
          <cell r="R60">
            <v>0.04945966073889179</v>
          </cell>
        </row>
        <row r="70">
          <cell r="B70">
            <v>-0.0008604783304498875</v>
          </cell>
          <cell r="D70">
            <v>0.29879843966349606</v>
          </cell>
          <cell r="E70">
            <v>0.7012015603365039</v>
          </cell>
          <cell r="F70">
            <v>0.3187984396634961</v>
          </cell>
          <cell r="G70">
            <v>0.045384597888712186</v>
          </cell>
          <cell r="L70">
            <v>0.04175383005761521</v>
          </cell>
          <cell r="N70">
            <v>0.09047738693467337</v>
          </cell>
          <cell r="R70">
            <v>0.0376526198349911</v>
          </cell>
        </row>
        <row r="80">
          <cell r="B80">
            <v>0.013934737692663735</v>
          </cell>
          <cell r="D80">
            <v>0.25625791735405745</v>
          </cell>
          <cell r="E80">
            <v>0.7437420826459425</v>
          </cell>
          <cell r="F80">
            <v>0.27625791735405747</v>
          </cell>
          <cell r="G80">
            <v>0.04098181662802763</v>
          </cell>
          <cell r="L80">
            <v>0.03770327129778542</v>
          </cell>
          <cell r="N80">
            <v>0.10009174311926607</v>
          </cell>
          <cell r="R80">
            <v>0.03463032150133985</v>
          </cell>
        </row>
        <row r="90">
          <cell r="B90">
            <v>0.010993689968294529</v>
          </cell>
          <cell r="D90">
            <v>0.2605568326196278</v>
          </cell>
          <cell r="E90">
            <v>0.7394431673803722</v>
          </cell>
          <cell r="F90">
            <v>0.28429695336371164</v>
          </cell>
          <cell r="G90">
            <v>0.042237471804013285</v>
          </cell>
          <cell r="L90">
            <v>0.03792442734480346</v>
          </cell>
          <cell r="N90">
            <v>0.07080724816053549</v>
          </cell>
          <cell r="R90">
            <v>0.03768632734480344</v>
          </cell>
        </row>
        <row r="100">
          <cell r="B100">
            <v>0.005758404391572602</v>
          </cell>
          <cell r="D100">
            <v>0.3434997539835892</v>
          </cell>
          <cell r="E100">
            <v>0.6565002460164109</v>
          </cell>
          <cell r="F100">
            <v>0.36373223143118405</v>
          </cell>
          <cell r="G100">
            <v>0.05577965314110154</v>
          </cell>
          <cell r="L100">
            <v>0.051040716451078987</v>
          </cell>
          <cell r="N100">
            <v>0.08269682348522722</v>
          </cell>
          <cell r="R100">
            <v>0.05080261645107897</v>
          </cell>
        </row>
        <row r="110">
          <cell r="B110">
            <v>0.018888796812404296</v>
          </cell>
          <cell r="D110">
            <v>0.2908804523264281</v>
          </cell>
          <cell r="E110">
            <v>0.7091195476735718</v>
          </cell>
          <cell r="F110">
            <v>0.3465586440417748</v>
          </cell>
          <cell r="G110">
            <v>0.09761857616529515</v>
          </cell>
          <cell r="L110">
            <v>0.08306513541472288</v>
          </cell>
          <cell r="N110">
            <v>0.15330396227277604</v>
          </cell>
          <cell r="R110">
            <v>0.017305100385456684</v>
          </cell>
        </row>
        <row r="120">
          <cell r="B120">
            <v>0.003787157391588858</v>
          </cell>
          <cell r="D120">
            <v>0.2783115319194618</v>
          </cell>
          <cell r="E120">
            <v>0.721688468080538</v>
          </cell>
          <cell r="F120">
            <v>0.32517029929308194</v>
          </cell>
          <cell r="G120">
            <v>0.08250576894943884</v>
          </cell>
          <cell r="L120">
            <v>0.06692664984780368</v>
          </cell>
          <cell r="N120">
            <v>0.08694819996684285</v>
          </cell>
          <cell r="R120">
            <v>0.054772449847803675</v>
          </cell>
        </row>
        <row r="130">
          <cell r="B130">
            <v>0.013905510894432371</v>
          </cell>
          <cell r="D130">
            <v>0.14199680430866188</v>
          </cell>
          <cell r="E130">
            <v>0.8580031956913381</v>
          </cell>
          <cell r="F130">
            <v>0.14243192744528826</v>
          </cell>
          <cell r="G130">
            <v>0.04422969638977954</v>
          </cell>
          <cell r="L130">
            <v>0.030441130761721474</v>
          </cell>
          <cell r="N130">
            <v>0.031014631185002806</v>
          </cell>
          <cell r="R130">
            <v>-0.017262378967504516</v>
          </cell>
        </row>
        <row r="140">
          <cell r="B140">
            <v>0.0537499062290685</v>
          </cell>
          <cell r="D140">
            <v>0.2309950066646827</v>
          </cell>
          <cell r="E140">
            <v>0.7690049933353174</v>
          </cell>
          <cell r="F140">
            <v>0.2334428315953485</v>
          </cell>
          <cell r="G140">
            <v>0.10900020916700619</v>
          </cell>
          <cell r="L140">
            <v>0.0746849584551849</v>
          </cell>
          <cell r="N140">
            <v>0.1267564662271233</v>
          </cell>
          <cell r="R140">
            <v>0.08073369657336375</v>
          </cell>
        </row>
        <row r="150">
          <cell r="B150">
            <v>0.06173980850036753</v>
          </cell>
          <cell r="D150">
            <v>0.23047528055307262</v>
          </cell>
          <cell r="E150">
            <v>0.7695247194469274</v>
          </cell>
          <cell r="F150">
            <v>0.22923279308788183</v>
          </cell>
          <cell r="G150">
            <v>0.08674215774635471</v>
          </cell>
          <cell r="L150">
            <v>0.0583376864460964</v>
          </cell>
          <cell r="N150">
            <v>0.14005236098984047</v>
          </cell>
          <cell r="R150">
            <v>0.08292478644609638</v>
          </cell>
        </row>
        <row r="160">
          <cell r="B160">
            <v>0.03963944071397729</v>
          </cell>
          <cell r="D160">
            <v>0.2133757138333802</v>
          </cell>
          <cell r="E160">
            <v>0.7866242861666198</v>
          </cell>
          <cell r="F160">
            <v>0.2085702043751539</v>
          </cell>
          <cell r="G160">
            <v>0.07306889564033757</v>
          </cell>
          <cell r="L160">
            <v>0.04599608785601859</v>
          </cell>
          <cell r="N160">
            <v>0.13291642838185552</v>
          </cell>
          <cell r="R160">
            <v>0.04052227723221034</v>
          </cell>
        </row>
        <row r="170">
          <cell r="B170">
            <v>0.020224703008572265</v>
          </cell>
          <cell r="D170">
            <v>0.19067950903054132</v>
          </cell>
          <cell r="E170">
            <v>0.8093204909694588</v>
          </cell>
          <cell r="F170">
            <v>0.2025021083335286</v>
          </cell>
          <cell r="G170">
            <v>0.06714657325155508</v>
          </cell>
          <cell r="L170">
            <v>0.04010022512613167</v>
          </cell>
          <cell r="N170">
            <v>0.08136447895200097</v>
          </cell>
          <cell r="R170">
            <v>0.03887193754134168</v>
          </cell>
        </row>
        <row r="180">
          <cell r="B180">
            <v>0.015819134760066023</v>
          </cell>
          <cell r="D180">
            <v>0.23872322754854922</v>
          </cell>
          <cell r="E180">
            <v>0.7612767724514509</v>
          </cell>
          <cell r="F180">
            <v>0.2659999232757646</v>
          </cell>
          <cell r="G180">
            <v>0.0811494657247263</v>
          </cell>
          <cell r="L180">
            <v>0.05282650484949557</v>
          </cell>
          <cell r="N180">
            <v>0.1076520463604775</v>
          </cell>
          <cell r="R180">
            <v>0.042594154694106975</v>
          </cell>
        </row>
        <row r="190">
          <cell r="B190">
            <v>0.013518754540819966</v>
          </cell>
          <cell r="D190">
            <v>0.23579567638753757</v>
          </cell>
          <cell r="E190">
            <v>0.7642043236124625</v>
          </cell>
          <cell r="F190">
            <v>0.263032574010085</v>
          </cell>
          <cell r="G190">
            <v>0.059414659532812206</v>
          </cell>
          <cell r="L190">
            <v>0.03497265426927167</v>
          </cell>
          <cell r="N190">
            <v>0.09406575353570015</v>
          </cell>
          <cell r="R190">
            <v>0.07748795351331886</v>
          </cell>
        </row>
        <row r="200">
          <cell r="B200">
            <v>0.013518754540819966</v>
          </cell>
          <cell r="D200">
            <v>0.23579567638753757</v>
          </cell>
          <cell r="E200">
            <v>0.7642043236124625</v>
          </cell>
          <cell r="F200">
            <v>0.263032574010085</v>
          </cell>
          <cell r="G200">
            <v>0.04674142003700247</v>
          </cell>
          <cell r="L200">
            <v>0.027512932597150284</v>
          </cell>
          <cell r="N200">
            <v>0.0817979450635462</v>
          </cell>
          <cell r="R200">
            <v>0.027512932597150284</v>
          </cell>
        </row>
        <row r="202">
          <cell r="B202">
            <v>0.018084267185350056</v>
          </cell>
          <cell r="G202">
            <v>0.06797803434396761</v>
          </cell>
          <cell r="J202">
            <v>0.1922482187279295</v>
          </cell>
          <cell r="L202">
            <v>0.05418897578123455</v>
          </cell>
          <cell r="P202">
            <v>-0.0010159673879434003</v>
          </cell>
          <cell r="Q202">
            <v>-0.0032020806321227187</v>
          </cell>
          <cell r="R202">
            <v>0.049970927761168425</v>
          </cell>
        </row>
        <row r="203">
          <cell r="B203">
            <v>0.009824784295229705</v>
          </cell>
          <cell r="G203">
            <v>0.05915094110854116</v>
          </cell>
          <cell r="J203">
            <v>0.0830080368726094</v>
          </cell>
          <cell r="L203">
            <v>0.05428435346945529</v>
          </cell>
          <cell r="P203">
            <v>-0.001476725575779282</v>
          </cell>
          <cell r="Q203">
            <v>0</v>
          </cell>
          <cell r="R203">
            <v>0.05280762789367601</v>
          </cell>
        </row>
        <row r="204">
          <cell r="B204">
            <v>0.026150057428372397</v>
          </cell>
          <cell r="G204">
            <v>0.07787511139636728</v>
          </cell>
          <cell r="J204">
            <v>0.31396042488635284</v>
          </cell>
          <cell r="L204">
            <v>0.05415011478071631</v>
          </cell>
          <cell r="P204">
            <v>-0.0009512804166579292</v>
          </cell>
          <cell r="Q204">
            <v>-0.006759948001147962</v>
          </cell>
          <cell r="R204">
            <v>0.04643888636291043</v>
          </cell>
        </row>
        <row r="205">
          <cell r="B205">
            <v>0.01329029400352022</v>
          </cell>
          <cell r="G205">
            <v>0.07859032977880294</v>
          </cell>
          <cell r="J205">
            <v>0.20530812343306318</v>
          </cell>
          <cell r="L205">
            <v>0.06396444368696715</v>
          </cell>
          <cell r="P205">
            <v>-0.025507842920524954</v>
          </cell>
          <cell r="Q205">
            <v>-0.02034598090615613</v>
          </cell>
          <cell r="R205">
            <v>0.018110619860286073</v>
          </cell>
        </row>
        <row r="206">
          <cell r="B206">
            <v>0.051669952142082476</v>
          </cell>
          <cell r="G206">
            <v>0.08960375418456616</v>
          </cell>
          <cell r="J206">
            <v>0.3375958592431075</v>
          </cell>
          <cell r="L206">
            <v>0.05967291091909996</v>
          </cell>
          <cell r="P206">
            <v>0.008387342498123526</v>
          </cell>
          <cell r="Q206">
            <v>0</v>
          </cell>
          <cell r="R206">
            <v>0.06806025341722348</v>
          </cell>
        </row>
        <row r="207">
          <cell r="B207">
            <v>0.016517058927359107</v>
          </cell>
          <cell r="G207">
            <v>0.06923689950303119</v>
          </cell>
          <cell r="J207">
            <v>0.3877326167382121</v>
          </cell>
          <cell r="L207">
            <v>0.04263312808163297</v>
          </cell>
          <cell r="P207">
            <v>0.010351553834622865</v>
          </cell>
          <cell r="Q207">
            <v>0</v>
          </cell>
          <cell r="R207">
            <v>0.052984681916255834</v>
          </cell>
        </row>
      </sheetData>
      <sheetData sheetId="19">
        <row r="10">
          <cell r="B10">
            <v>0.018392043168172778</v>
          </cell>
          <cell r="C10">
            <v>0.018446722168152352</v>
          </cell>
          <cell r="E10">
            <v>0.025391222350372278</v>
          </cell>
          <cell r="F10">
            <v>-0.0026433344690637295</v>
          </cell>
          <cell r="G10">
            <v>-0.003929883893678876</v>
          </cell>
          <cell r="L10">
            <v>0.04367716361627649</v>
          </cell>
        </row>
        <row r="13">
          <cell r="B13">
            <v>0.010445286944072318</v>
          </cell>
          <cell r="C13">
            <v>0.012505999414196278</v>
          </cell>
          <cell r="E13">
            <v>0.014179693899831041</v>
          </cell>
          <cell r="F13">
            <v>-0.0012219323195706844</v>
          </cell>
          <cell r="G13">
            <v>0</v>
          </cell>
          <cell r="L13">
            <v>0.004987633692713711</v>
          </cell>
        </row>
        <row r="16">
          <cell r="B16">
            <v>0.026150057428372397</v>
          </cell>
          <cell r="C16">
            <v>0.024235034713681936</v>
          </cell>
          <cell r="E16">
            <v>0.03637056867815369</v>
          </cell>
          <cell r="F16">
            <v>-0.0040183887505605975</v>
          </cell>
          <cell r="G16">
            <v>-0.007722230720658474</v>
          </cell>
          <cell r="L16">
            <v>0.08257744186006422</v>
          </cell>
        </row>
        <row r="25">
          <cell r="B25">
            <v>0.01329029400352022</v>
          </cell>
          <cell r="C25">
            <v>-0.01743040993864786</v>
          </cell>
          <cell r="E25">
            <v>0.029115310875054146</v>
          </cell>
          <cell r="F25">
            <v>-0.025667039946142833</v>
          </cell>
          <cell r="G25">
            <v>-0.020460325369999643</v>
          </cell>
          <cell r="L25">
            <v>0.1394988614446786</v>
          </cell>
        </row>
        <row r="28">
          <cell r="B28">
            <v>0.051669952142082254</v>
          </cell>
          <cell r="C28">
            <v>0.0620889242967233</v>
          </cell>
          <cell r="E28">
            <v>0.05382883605172428</v>
          </cell>
          <cell r="F28">
            <v>0.008311474529568708</v>
          </cell>
          <cell r="G28">
            <v>0</v>
          </cell>
          <cell r="L28">
            <v>0.06364443540918674</v>
          </cell>
        </row>
        <row r="31">
          <cell r="B31">
            <v>0.016517058927359107</v>
          </cell>
          <cell r="C31">
            <v>0.038202198488279215</v>
          </cell>
          <cell r="E31">
            <v>0.02783003009738927</v>
          </cell>
          <cell r="F31">
            <v>0.010091326471466378</v>
          </cell>
          <cell r="G31">
            <v>0</v>
          </cell>
          <cell r="L31">
            <v>0.03613314679457891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1">
        <row r="10">
          <cell r="B10">
            <v>31252.569000000007</v>
          </cell>
          <cell r="H10">
            <v>18776.154401984903</v>
          </cell>
          <cell r="L10">
            <v>0.022240744674995646</v>
          </cell>
          <cell r="M10">
            <v>56.75203999999999</v>
          </cell>
          <cell r="N10">
            <v>25.540395</v>
          </cell>
        </row>
        <row r="20">
          <cell r="B20">
            <v>33112.57</v>
          </cell>
          <cell r="H20">
            <v>20067.7500898026</v>
          </cell>
          <cell r="L20">
            <v>0.022083348748568016</v>
          </cell>
          <cell r="M20">
            <v>56.76591599999999</v>
          </cell>
          <cell r="N20">
            <v>25.610978</v>
          </cell>
        </row>
        <row r="30">
          <cell r="B30">
            <v>34688.251000000004</v>
          </cell>
          <cell r="H30">
            <v>21311.339160650397</v>
          </cell>
          <cell r="L30">
            <v>0.02213264424778684</v>
          </cell>
          <cell r="M30">
            <v>56.853713000000006</v>
          </cell>
          <cell r="N30">
            <v>25.72131</v>
          </cell>
        </row>
        <row r="40">
          <cell r="B40">
            <v>36056.407</v>
          </cell>
          <cell r="H40">
            <v>22696.854904777498</v>
          </cell>
          <cell r="L40">
            <v>0.02103100074748498</v>
          </cell>
          <cell r="M40">
            <v>57.826382</v>
          </cell>
          <cell r="N40">
            <v>26.696758999999997</v>
          </cell>
        </row>
        <row r="50">
          <cell r="B50">
            <v>37599.637</v>
          </cell>
          <cell r="H50">
            <v>23898.8631144671</v>
          </cell>
          <cell r="L50">
            <v>0.021550260924712187</v>
          </cell>
          <cell r="M50">
            <v>58.75690899999999</v>
          </cell>
          <cell r="N50">
            <v>27.61329</v>
          </cell>
        </row>
        <row r="60">
          <cell r="B60">
            <v>36920.49800000001</v>
          </cell>
          <cell r="H60">
            <v>23461.097242725296</v>
          </cell>
          <cell r="L60">
            <v>0.021725639317292766</v>
          </cell>
          <cell r="M60">
            <v>59.573201000000005</v>
          </cell>
          <cell r="N60">
            <v>28.416323</v>
          </cell>
        </row>
        <row r="70">
          <cell r="B70">
            <v>37716.825999999994</v>
          </cell>
          <cell r="H70">
            <v>24236.5194799818</v>
          </cell>
          <cell r="L70">
            <v>0.021892821878877856</v>
          </cell>
          <cell r="M70">
            <v>60.12174699999999</v>
          </cell>
          <cell r="N70">
            <v>28.947235</v>
          </cell>
        </row>
        <row r="80">
          <cell r="B80">
            <v>38356.826</v>
          </cell>
          <cell r="H80">
            <v>25100.3152721268</v>
          </cell>
          <cell r="L80">
            <v>0.022002880248547872</v>
          </cell>
          <cell r="M80">
            <v>60.568403</v>
          </cell>
          <cell r="N80">
            <v>29.383887000000005</v>
          </cell>
        </row>
        <row r="90">
          <cell r="B90">
            <v>38743.348000000005</v>
          </cell>
          <cell r="H90">
            <v>25575.217407816803</v>
          </cell>
          <cell r="L90">
            <v>0.022403370357432225</v>
          </cell>
          <cell r="M90">
            <v>60.836117999999985</v>
          </cell>
          <cell r="N90">
            <v>29.647517</v>
          </cell>
        </row>
        <row r="100">
          <cell r="B100">
            <v>39220.905</v>
          </cell>
          <cell r="H100">
            <v>26078.76756955375</v>
          </cell>
          <cell r="L100">
            <v>0.021313480341917327</v>
          </cell>
          <cell r="M100">
            <v>61.12592000000001</v>
          </cell>
          <cell r="N100">
            <v>29.9489325</v>
          </cell>
        </row>
        <row r="110">
          <cell r="B110">
            <v>39689.293000000005</v>
          </cell>
          <cell r="H110">
            <v>27458.517523638897</v>
          </cell>
          <cell r="L110">
            <v>0.020557902854581513</v>
          </cell>
          <cell r="M110">
            <v>62.34093999999999</v>
          </cell>
          <cell r="N110">
            <v>31.260555</v>
          </cell>
        </row>
        <row r="120">
          <cell r="B120">
            <v>41019.613</v>
          </cell>
          <cell r="H120">
            <v>28649.250067831203</v>
          </cell>
          <cell r="L120">
            <v>0.019682599002575497</v>
          </cell>
          <cell r="M120">
            <v>63.467601</v>
          </cell>
          <cell r="N120">
            <v>32.393624</v>
          </cell>
        </row>
        <row r="130">
          <cell r="B130">
            <v>39910.14599999999</v>
          </cell>
          <cell r="H130">
            <v>27978.298864382803</v>
          </cell>
          <cell r="L130">
            <v>0.017356242891208948</v>
          </cell>
          <cell r="M130">
            <v>66.17308</v>
          </cell>
          <cell r="N130">
            <v>35.30739</v>
          </cell>
        </row>
        <row r="140">
          <cell r="B140">
            <v>43195.35400000001</v>
          </cell>
          <cell r="H140">
            <v>29841.969841767197</v>
          </cell>
          <cell r="L140">
            <v>0.016313283950340242</v>
          </cell>
          <cell r="M140">
            <v>68.81581800000001</v>
          </cell>
          <cell r="N140">
            <v>38.013644000000006</v>
          </cell>
        </row>
        <row r="150">
          <cell r="B150">
            <v>48014.284</v>
          </cell>
          <cell r="H150">
            <v>31935.9621646854</v>
          </cell>
          <cell r="L150">
            <v>0.015931659442654567</v>
          </cell>
          <cell r="M150">
            <v>70.269301</v>
          </cell>
          <cell r="N150">
            <v>39.59671</v>
          </cell>
        </row>
        <row r="160">
          <cell r="B160">
            <v>52243.697</v>
          </cell>
          <cell r="H160">
            <v>35469.7550355524</v>
          </cell>
          <cell r="L160">
            <v>0.014921947188241491</v>
          </cell>
          <cell r="M160">
            <v>71.388851</v>
          </cell>
          <cell r="N160">
            <v>40.871994</v>
          </cell>
        </row>
        <row r="170">
          <cell r="B170">
            <v>55012.61199999999</v>
          </cell>
          <cell r="H170">
            <v>38884.221599634606</v>
          </cell>
          <cell r="L170">
            <v>0.013614787624706994</v>
          </cell>
          <cell r="M170">
            <v>72.97603899999999</v>
          </cell>
          <cell r="N170">
            <v>42.69842</v>
          </cell>
        </row>
        <row r="180">
          <cell r="B180">
            <v>57606.24500000001</v>
          </cell>
          <cell r="H180">
            <v>42351.0419803572</v>
          </cell>
          <cell r="L180">
            <v>0.012291322380605218</v>
          </cell>
          <cell r="M180">
            <v>74.41803000000002</v>
          </cell>
          <cell r="N180">
            <v>44.455695999999996</v>
          </cell>
        </row>
        <row r="190">
          <cell r="B190">
            <v>60584.473</v>
          </cell>
          <cell r="H190">
            <v>45456.928207540805</v>
          </cell>
          <cell r="L190">
            <v>0.01158315711641757</v>
          </cell>
          <cell r="M190">
            <v>76.00747000000001</v>
          </cell>
          <cell r="N190">
            <v>46.402583</v>
          </cell>
        </row>
        <row r="200">
          <cell r="B200">
            <v>63743.115999999995</v>
          </cell>
          <cell r="H200">
            <v>48422.70619063561</v>
          </cell>
          <cell r="L200">
            <v>0.01192261305034149</v>
          </cell>
          <cell r="M200">
            <v>78.009685</v>
          </cell>
          <cell r="N200">
            <v>48.810143000000004</v>
          </cell>
        </row>
        <row r="210">
          <cell r="B210">
            <v>66187.513</v>
          </cell>
          <cell r="H210">
            <v>50869.593605846196</v>
          </cell>
          <cell r="L210">
            <v>0.01211967086295038</v>
          </cell>
          <cell r="M210">
            <v>79.77935800000002</v>
          </cell>
          <cell r="N210">
            <v>50.953618000000006</v>
          </cell>
        </row>
        <row r="220">
          <cell r="B220">
            <v>68279.014</v>
          </cell>
          <cell r="H220">
            <v>53056.6698979315</v>
          </cell>
          <cell r="L220">
            <v>0.012657687984886503</v>
          </cell>
          <cell r="M220">
            <v>81.384536</v>
          </cell>
          <cell r="N220">
            <v>52.619263000000004</v>
          </cell>
        </row>
        <row r="230">
          <cell r="B230">
            <v>69686.715</v>
          </cell>
          <cell r="H230">
            <v>54350.182408165594</v>
          </cell>
          <cell r="L230">
            <v>0.013906278972444999</v>
          </cell>
          <cell r="M230">
            <v>83.856236</v>
          </cell>
          <cell r="N230">
            <v>54.560160999999994</v>
          </cell>
        </row>
        <row r="240">
          <cell r="B240">
            <v>70446.359</v>
          </cell>
          <cell r="H240">
            <v>55093.484913609704</v>
          </cell>
          <cell r="L240">
            <v>0.01432497218550042</v>
          </cell>
          <cell r="M240">
            <v>84.68902800000001</v>
          </cell>
          <cell r="N240">
            <v>54.179035999999996</v>
          </cell>
        </row>
        <row r="250">
          <cell r="B250">
            <v>70893.875</v>
          </cell>
          <cell r="H250">
            <v>55618.088496289</v>
          </cell>
          <cell r="L250">
            <v>0.014517755649945516</v>
          </cell>
          <cell r="M250">
            <v>84.906287</v>
          </cell>
          <cell r="N250">
            <v>53.150240999999994</v>
          </cell>
        </row>
        <row r="260">
          <cell r="B260">
            <v>71313.314</v>
          </cell>
          <cell r="H260">
            <v>56051.931055053</v>
          </cell>
          <cell r="L260">
            <v>0.01434141166326448</v>
          </cell>
          <cell r="M260">
            <v>84.792818</v>
          </cell>
          <cell r="N260">
            <v>52.343966</v>
          </cell>
        </row>
        <row r="270">
          <cell r="B270">
            <v>71716.494</v>
          </cell>
          <cell r="H270">
            <v>56455.11168772321</v>
          </cell>
          <cell r="L270">
            <v>0.014292009050276114</v>
          </cell>
          <cell r="M270">
            <v>84.76549500000002</v>
          </cell>
          <cell r="N270">
            <v>52.184799</v>
          </cell>
        </row>
        <row r="280">
          <cell r="B280">
            <v>72065.615</v>
          </cell>
          <cell r="H280">
            <v>56804.23444107249</v>
          </cell>
          <cell r="L280">
            <v>0.014417814300218781</v>
          </cell>
          <cell r="M280">
            <v>84.840647</v>
          </cell>
          <cell r="N280">
            <v>52.25612899999999</v>
          </cell>
        </row>
        <row r="290">
          <cell r="B290">
            <v>72200.48</v>
          </cell>
          <cell r="H290">
            <v>56939.096319952</v>
          </cell>
          <cell r="L290">
            <v>0.014460925420245484</v>
          </cell>
          <cell r="M290">
            <v>84.93488</v>
          </cell>
          <cell r="N290">
            <v>52.35415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D1"/>
      <sheetName val="TableD2"/>
      <sheetName val="TableD3"/>
      <sheetName val="TableD4"/>
      <sheetName val="TableD5"/>
      <sheetName val="TableD6"/>
      <sheetName val="TableD6 (cont)"/>
      <sheetName val="TableD6 (end)"/>
      <sheetName val="TableD7"/>
      <sheetName val="TableD8"/>
      <sheetName val="TableD9"/>
      <sheetName val="TableD10"/>
      <sheetName val="TableD5a1"/>
      <sheetName val="TableD5a2"/>
      <sheetName val="TableD5a3"/>
      <sheetName val="TableD5b1"/>
      <sheetName val="TableD5b2"/>
      <sheetName val="TableD5b3"/>
      <sheetName val="TableD6a1"/>
      <sheetName val="TableD6a2"/>
      <sheetName val="TableD6a3"/>
      <sheetName val="TableD6b1"/>
      <sheetName val="TableD6b2"/>
      <sheetName val="TableD6c1"/>
      <sheetName val="TableD6c2"/>
      <sheetName val="TableD6d1"/>
      <sheetName val="TableD6d2"/>
      <sheetName val="TableD6d3"/>
      <sheetName val="TableD6d4"/>
      <sheetName val="TableD6e1"/>
      <sheetName val="TableD6e2"/>
      <sheetName val="TableD6e3"/>
      <sheetName val="TableD6e4"/>
      <sheetName val="TableD6f1"/>
      <sheetName val="TableD6f2"/>
      <sheetName val="TableD6f3"/>
      <sheetName val="TableD6f4"/>
      <sheetName val="TableD6g1"/>
      <sheetName val="TableD6g2"/>
      <sheetName val="TableD6g3"/>
      <sheetName val="TableD6g4"/>
      <sheetName val="TableD1(Stata)"/>
      <sheetName val="TableD3(Stata)"/>
    </sheetNames>
    <sheetDataSet>
      <sheetData sheetId="4">
        <row r="10">
          <cell r="D10">
            <v>0.21011101999999998</v>
          </cell>
        </row>
        <row r="20">
          <cell r="D20">
            <v>0.21958146000000003</v>
          </cell>
        </row>
        <row r="30">
          <cell r="D30">
            <v>0.19830102</v>
          </cell>
        </row>
        <row r="40">
          <cell r="D40">
            <v>0.17017180999999998</v>
          </cell>
        </row>
        <row r="50">
          <cell r="D50">
            <v>0.18642999</v>
          </cell>
        </row>
        <row r="60">
          <cell r="D60">
            <v>0.19901934000000002</v>
          </cell>
        </row>
        <row r="70">
          <cell r="D70">
            <v>0.21681877000000002</v>
          </cell>
        </row>
        <row r="80">
          <cell r="D80">
            <v>0.21605051</v>
          </cell>
        </row>
      </sheetData>
      <sheetData sheetId="5">
        <row r="10">
          <cell r="D10">
            <v>0.23735855</v>
          </cell>
        </row>
        <row r="20">
          <cell r="D20">
            <v>0.21461619999999998</v>
          </cell>
        </row>
        <row r="30">
          <cell r="D30">
            <v>0.0854868</v>
          </cell>
        </row>
        <row r="40">
          <cell r="D40">
            <v>0.09997943000000001</v>
          </cell>
        </row>
        <row r="50">
          <cell r="D50">
            <v>0.1028621</v>
          </cell>
        </row>
        <row r="60">
          <cell r="D60">
            <v>0.052854029999999996</v>
          </cell>
        </row>
        <row r="70">
          <cell r="D70">
            <v>0.06277635000000001</v>
          </cell>
        </row>
        <row r="80">
          <cell r="D80">
            <v>0.06780829</v>
          </cell>
        </row>
        <row r="90">
          <cell r="D90">
            <v>0.07369392999999999</v>
          </cell>
        </row>
        <row r="100">
          <cell r="D100">
            <v>0.09129696999999999</v>
          </cell>
        </row>
        <row r="110">
          <cell r="D110">
            <v>0.12673929</v>
          </cell>
        </row>
        <row r="120">
          <cell r="D120">
            <v>0.14448924</v>
          </cell>
        </row>
        <row r="130">
          <cell r="D130">
            <v>0.14054281</v>
          </cell>
        </row>
        <row r="140">
          <cell r="D140">
            <v>0.14549105</v>
          </cell>
        </row>
        <row r="150">
          <cell r="D150">
            <v>0.1566608</v>
          </cell>
        </row>
        <row r="160">
          <cell r="D160">
            <v>0.16033745</v>
          </cell>
        </row>
        <row r="170">
          <cell r="D170">
            <v>0.16504481</v>
          </cell>
        </row>
        <row r="180">
          <cell r="D180">
            <v>0.16340127</v>
          </cell>
        </row>
        <row r="190">
          <cell r="D190">
            <v>0.16088839</v>
          </cell>
        </row>
        <row r="200">
          <cell r="D200">
            <v>0.1595369</v>
          </cell>
        </row>
      </sheetData>
      <sheetData sheetId="6">
        <row r="120">
          <cell r="D120">
            <v>0.14915428999999997</v>
          </cell>
        </row>
        <row r="130">
          <cell r="D130">
            <v>0.15502182</v>
          </cell>
        </row>
        <row r="140">
          <cell r="D140">
            <v>0.17037009</v>
          </cell>
        </row>
        <row r="150">
          <cell r="D150">
            <v>0.19323869</v>
          </cell>
        </row>
        <row r="160">
          <cell r="D160">
            <v>0.20687365</v>
          </cell>
        </row>
        <row r="170">
          <cell r="D170">
            <v>0.22091080999999999</v>
          </cell>
        </row>
        <row r="180">
          <cell r="D180">
            <v>0.22491349</v>
          </cell>
        </row>
        <row r="190">
          <cell r="D190">
            <v>0.22677049</v>
          </cell>
        </row>
        <row r="200">
          <cell r="D200">
            <v>0.22945034</v>
          </cell>
        </row>
      </sheetData>
      <sheetData sheetId="8">
        <row r="30">
          <cell r="H30">
            <v>0.31999075576878633</v>
          </cell>
          <cell r="I30">
            <v>1.01330405993449</v>
          </cell>
          <cell r="J30">
            <v>4.799861336531795</v>
          </cell>
          <cell r="K30">
            <v>26.665896314065527</v>
          </cell>
          <cell r="L30">
            <v>0.09502182309774143</v>
          </cell>
        </row>
        <row r="31">
          <cell r="H31">
            <v>0.3191039151709451</v>
          </cell>
          <cell r="I31">
            <v>1.0104957313746596</v>
          </cell>
          <cell r="J31">
            <v>4.786558727564177</v>
          </cell>
          <cell r="K31">
            <v>26.59199293091209</v>
          </cell>
          <cell r="L31">
            <v>0.09469275110475162</v>
          </cell>
        </row>
        <row r="32">
          <cell r="H32">
            <v>0.3178494064184642</v>
          </cell>
          <cell r="I32">
            <v>1.0065231203251366</v>
          </cell>
          <cell r="J32">
            <v>4.767741096276964</v>
          </cell>
          <cell r="K32">
            <v>26.487450534872018</v>
          </cell>
          <cell r="L32">
            <v>0.09422764222913482</v>
          </cell>
        </row>
        <row r="33">
          <cell r="H33">
            <v>0.3208925769797212</v>
          </cell>
          <cell r="I33">
            <v>1.0161598271024506</v>
          </cell>
          <cell r="J33">
            <v>4.813388654695817</v>
          </cell>
          <cell r="K33">
            <v>26.74104808164343</v>
          </cell>
          <cell r="L33">
            <v>0.0953566877030286</v>
          </cell>
        </row>
        <row r="34">
          <cell r="H34">
            <v>0.31508572274054364</v>
          </cell>
          <cell r="I34">
            <v>0.997771455345055</v>
          </cell>
          <cell r="J34">
            <v>4.7262858411081545</v>
          </cell>
          <cell r="K34">
            <v>26.25714356171197</v>
          </cell>
          <cell r="L34">
            <v>0.09320462733303948</v>
          </cell>
        </row>
        <row r="35">
          <cell r="H35">
            <v>0.3186032579355739</v>
          </cell>
          <cell r="I35">
            <v>1.008910316795984</v>
          </cell>
          <cell r="J35">
            <v>4.77904886903361</v>
          </cell>
          <cell r="K35">
            <v>26.55027149463116</v>
          </cell>
          <cell r="L35">
            <v>0.09450707761653498</v>
          </cell>
        </row>
        <row r="36">
          <cell r="H36">
            <v>0.3127232666170115</v>
          </cell>
          <cell r="I36">
            <v>0.990290344287203</v>
          </cell>
          <cell r="J36">
            <v>4.690848999255173</v>
          </cell>
          <cell r="K36">
            <v>26.060272218084293</v>
          </cell>
          <cell r="L36">
            <v>0.09233190814606758</v>
          </cell>
        </row>
        <row r="37">
          <cell r="H37">
            <v>0.3181944746077745</v>
          </cell>
          <cell r="I37">
            <v>1.0076158362579526</v>
          </cell>
          <cell r="J37">
            <v>4.7729171191166175</v>
          </cell>
          <cell r="K37">
            <v>26.516206217314544</v>
          </cell>
          <cell r="L37">
            <v>0.09435553051700274</v>
          </cell>
        </row>
        <row r="38">
          <cell r="H38">
            <v>0.3212999927415257</v>
          </cell>
          <cell r="I38">
            <v>1.0174499770148313</v>
          </cell>
          <cell r="J38">
            <v>4.819499891122886</v>
          </cell>
          <cell r="K38">
            <v>26.774999395127146</v>
          </cell>
          <cell r="L38">
            <v>0.09550804669362571</v>
          </cell>
        </row>
        <row r="39">
          <cell r="H39">
            <v>0.3271245779629366</v>
          </cell>
          <cell r="I39">
            <v>1.0358944968826325</v>
          </cell>
          <cell r="J39">
            <v>4.906868669444049</v>
          </cell>
          <cell r="K39">
            <v>27.260381496911386</v>
          </cell>
          <cell r="L39">
            <v>0.09767716308968893</v>
          </cell>
        </row>
        <row r="40">
          <cell r="H40">
            <v>0.32723645499582144</v>
          </cell>
          <cell r="I40">
            <v>1.0362487741534345</v>
          </cell>
          <cell r="J40">
            <v>4.908546824937322</v>
          </cell>
          <cell r="K40">
            <v>27.269704582985117</v>
          </cell>
          <cell r="L40">
            <v>0.09771892202133879</v>
          </cell>
        </row>
        <row r="41">
          <cell r="H41">
            <v>0.32242301972578963</v>
          </cell>
          <cell r="I41">
            <v>1.021006229131667</v>
          </cell>
          <cell r="J41">
            <v>4.8363452958868445</v>
          </cell>
          <cell r="K41">
            <v>26.868584977149137</v>
          </cell>
          <cell r="L41">
            <v>0.09592551065667582</v>
          </cell>
        </row>
        <row r="42">
          <cell r="H42">
            <v>0.3419702083465075</v>
          </cell>
          <cell r="I42">
            <v>1.0829056597639404</v>
          </cell>
          <cell r="J42">
            <v>5.129553125197613</v>
          </cell>
          <cell r="K42">
            <v>28.49751736220896</v>
          </cell>
          <cell r="L42">
            <v>0.1032492509464112</v>
          </cell>
        </row>
        <row r="43">
          <cell r="H43">
            <v>0.3295097486183519</v>
          </cell>
          <cell r="I43">
            <v>1.0434475372914478</v>
          </cell>
          <cell r="J43">
            <v>4.9426462292752795</v>
          </cell>
          <cell r="K43">
            <v>27.459145718195995</v>
          </cell>
          <cell r="L43">
            <v>0.09856821756675033</v>
          </cell>
        </row>
        <row r="44">
          <cell r="H44">
            <v>0.32625163568671467</v>
          </cell>
          <cell r="I44">
            <v>1.0331301796745964</v>
          </cell>
          <cell r="J44">
            <v>4.893774535300721</v>
          </cell>
          <cell r="K44">
            <v>27.187636307226224</v>
          </cell>
          <cell r="L44">
            <v>0.09735145359789446</v>
          </cell>
        </row>
        <row r="45">
          <cell r="H45">
            <v>0.3284046772115442</v>
          </cell>
          <cell r="I45">
            <v>1.0399481445032233</v>
          </cell>
          <cell r="J45">
            <v>4.926070158173163</v>
          </cell>
          <cell r="K45">
            <v>27.36705643429535</v>
          </cell>
          <cell r="L45">
            <v>0.0981551826773956</v>
          </cell>
        </row>
        <row r="46">
          <cell r="H46">
            <v>0.33705339198847384</v>
          </cell>
          <cell r="I46">
            <v>1.0673357412968338</v>
          </cell>
          <cell r="J46">
            <v>5.055800879827108</v>
          </cell>
          <cell r="K46">
            <v>28.087782665706154</v>
          </cell>
          <cell r="L46">
            <v>0.10139696267872872</v>
          </cell>
        </row>
        <row r="47">
          <cell r="H47">
            <v>0.3403763465951294</v>
          </cell>
          <cell r="I47">
            <v>1.0778584308845764</v>
          </cell>
          <cell r="J47">
            <v>5.105645198926942</v>
          </cell>
          <cell r="K47">
            <v>28.364695549594117</v>
          </cell>
          <cell r="L47">
            <v>0.10264806903065085</v>
          </cell>
        </row>
        <row r="48">
          <cell r="H48">
            <v>0.33746856824986204</v>
          </cell>
          <cell r="I48">
            <v>1.068650466124563</v>
          </cell>
          <cell r="J48">
            <v>5.062028523747931</v>
          </cell>
          <cell r="K48">
            <v>28.122380687488505</v>
          </cell>
          <cell r="L48">
            <v>0.10155311038696767</v>
          </cell>
        </row>
        <row r="49">
          <cell r="H49">
            <v>0.33792227787325685</v>
          </cell>
          <cell r="I49">
            <v>1.0700872132653134</v>
          </cell>
          <cell r="J49">
            <v>5.068834168098854</v>
          </cell>
          <cell r="K49">
            <v>28.160189822771407</v>
          </cell>
          <cell r="L49">
            <v>0.1017238054105174</v>
          </cell>
        </row>
        <row r="50">
          <cell r="H50">
            <v>0.33259758726088345</v>
          </cell>
          <cell r="I50">
            <v>1.0532256929927977</v>
          </cell>
          <cell r="J50">
            <v>4.988963808913253</v>
          </cell>
          <cell r="K50">
            <v>27.71646560507362</v>
          </cell>
          <cell r="L50">
            <v>0.09972417138832364</v>
          </cell>
        </row>
        <row r="51">
          <cell r="H51">
            <v>0.32494328485826385</v>
          </cell>
          <cell r="I51">
            <v>1.0289870687178355</v>
          </cell>
          <cell r="J51">
            <v>4.874149272873958</v>
          </cell>
          <cell r="K51">
            <v>27.07860707152199</v>
          </cell>
          <cell r="L51">
            <v>0.09686369381071652</v>
          </cell>
        </row>
        <row r="52">
          <cell r="H52">
            <v>0.3245529069973387</v>
          </cell>
          <cell r="I52">
            <v>1.0277508721582393</v>
          </cell>
          <cell r="J52">
            <v>4.868293604960081</v>
          </cell>
          <cell r="K52">
            <v>27.046075583111556</v>
          </cell>
          <cell r="L52">
            <v>0.09671825396342677</v>
          </cell>
        </row>
        <row r="53">
          <cell r="H53">
            <v>0.32538717995711164</v>
          </cell>
          <cell r="I53">
            <v>1.0303927365308536</v>
          </cell>
          <cell r="J53">
            <v>4.880807699356675</v>
          </cell>
          <cell r="K53">
            <v>27.115598329759308</v>
          </cell>
          <cell r="L53">
            <v>0.09702912521291182</v>
          </cell>
        </row>
        <row r="54">
          <cell r="H54">
            <v>0.32260195374393197</v>
          </cell>
          <cell r="I54">
            <v>1.0215728535224513</v>
          </cell>
          <cell r="J54">
            <v>4.83902930615898</v>
          </cell>
          <cell r="K54">
            <v>26.883496145327666</v>
          </cell>
          <cell r="L54">
            <v>0.09599205959453505</v>
          </cell>
        </row>
        <row r="55">
          <cell r="H55">
            <v>0.31793042435500274</v>
          </cell>
          <cell r="I55">
            <v>1.0067796771241753</v>
          </cell>
          <cell r="J55">
            <v>4.7689563653250415</v>
          </cell>
          <cell r="K55">
            <v>26.494202029583565</v>
          </cell>
          <cell r="L55">
            <v>0.09425766577253869</v>
          </cell>
        </row>
        <row r="56">
          <cell r="H56">
            <v>0.31972459498390604</v>
          </cell>
          <cell r="I56">
            <v>1.0124612174490357</v>
          </cell>
          <cell r="J56">
            <v>4.795868924758591</v>
          </cell>
          <cell r="K56">
            <v>26.64371624865884</v>
          </cell>
          <cell r="L56">
            <v>0.09492303722483907</v>
          </cell>
        </row>
        <row r="57">
          <cell r="H57">
            <v>0.3386508353173874</v>
          </cell>
          <cell r="I57">
            <v>1.0723943118383934</v>
          </cell>
          <cell r="J57">
            <v>5.079762529760811</v>
          </cell>
          <cell r="K57">
            <v>28.220902943115618</v>
          </cell>
          <cell r="L57">
            <v>0.10199802378401564</v>
          </cell>
        </row>
        <row r="58">
          <cell r="H58">
            <v>0.32153345667135347</v>
          </cell>
          <cell r="I58">
            <v>1.018189279459286</v>
          </cell>
          <cell r="J58">
            <v>4.823001850070303</v>
          </cell>
          <cell r="K58">
            <v>26.79445472261279</v>
          </cell>
          <cell r="L58">
            <v>0.09559480248765856</v>
          </cell>
        </row>
        <row r="59">
          <cell r="H59">
            <v>0.300942229134666</v>
          </cell>
          <cell r="I59">
            <v>0.952983725593109</v>
          </cell>
          <cell r="J59">
            <v>4.51413343701999</v>
          </cell>
          <cell r="K59">
            <v>25.078519094555503</v>
          </cell>
          <cell r="L59">
            <v>0.0880046226994512</v>
          </cell>
        </row>
        <row r="60">
          <cell r="H60">
            <v>0.3102392154847024</v>
          </cell>
          <cell r="I60">
            <v>0.9824241823682244</v>
          </cell>
          <cell r="J60">
            <v>4.653588232270537</v>
          </cell>
          <cell r="K60">
            <v>25.853267957058534</v>
          </cell>
          <cell r="L60">
            <v>0.09141604650279209</v>
          </cell>
        </row>
        <row r="61">
          <cell r="H61">
            <v>0.30593836662100715</v>
          </cell>
          <cell r="I61">
            <v>0.9688048276331894</v>
          </cell>
          <cell r="J61">
            <v>4.589075499315108</v>
          </cell>
          <cell r="K61">
            <v>25.49486388508393</v>
          </cell>
          <cell r="L61">
            <v>0.08983467438947756</v>
          </cell>
        </row>
        <row r="62">
          <cell r="H62">
            <v>0.3060955304604483</v>
          </cell>
          <cell r="I62">
            <v>0.9693025131247529</v>
          </cell>
          <cell r="J62">
            <v>4.591432956906725</v>
          </cell>
          <cell r="K62">
            <v>25.507960871704025</v>
          </cell>
          <cell r="L62">
            <v>0.08989236439499076</v>
          </cell>
        </row>
        <row r="63">
          <cell r="H63">
            <v>0.3127581782019484</v>
          </cell>
          <cell r="I63">
            <v>0.9904008976395033</v>
          </cell>
          <cell r="J63">
            <v>4.6913726730292264</v>
          </cell>
          <cell r="K63">
            <v>26.063181516829033</v>
          </cell>
          <cell r="L63">
            <v>0.09234479293342868</v>
          </cell>
        </row>
        <row r="64">
          <cell r="H64">
            <v>0.3158592218947886</v>
          </cell>
          <cell r="I64">
            <v>1.0002208693334973</v>
          </cell>
          <cell r="J64">
            <v>4.73788832842183</v>
          </cell>
          <cell r="K64">
            <v>26.321601824565718</v>
          </cell>
          <cell r="L64">
            <v>0.09349072332360124</v>
          </cell>
        </row>
        <row r="65">
          <cell r="H65">
            <v>0.3202231438472118</v>
          </cell>
          <cell r="I65">
            <v>1.0140399555161705</v>
          </cell>
          <cell r="J65">
            <v>4.803347157708177</v>
          </cell>
          <cell r="K65">
            <v>26.685261987267648</v>
          </cell>
          <cell r="L65">
            <v>0.09510809099258405</v>
          </cell>
        </row>
        <row r="66">
          <cell r="H66">
            <v>0.3009605896632049</v>
          </cell>
          <cell r="I66">
            <v>0.9530418672668155</v>
          </cell>
          <cell r="J66">
            <v>4.514408844948074</v>
          </cell>
          <cell r="K66">
            <v>25.08004913860041</v>
          </cell>
          <cell r="L66">
            <v>0.08801133421894157</v>
          </cell>
        </row>
        <row r="67">
          <cell r="H67">
            <v>0.3058111922909586</v>
          </cell>
          <cell r="I67">
            <v>0.9684021089213689</v>
          </cell>
          <cell r="J67">
            <v>4.587167884364379</v>
          </cell>
          <cell r="K67">
            <v>25.48426602424655</v>
          </cell>
          <cell r="L67">
            <v>0.08978799803207596</v>
          </cell>
        </row>
        <row r="68">
          <cell r="H68">
            <v>0.29570951397023015</v>
          </cell>
          <cell r="I68">
            <v>0.9364134609057289</v>
          </cell>
          <cell r="J68">
            <v>4.435642709553453</v>
          </cell>
          <cell r="K68">
            <v>24.64245949751918</v>
          </cell>
          <cell r="L68">
            <v>0.08609604272731906</v>
          </cell>
        </row>
        <row r="69">
          <cell r="H69">
            <v>0.27695223782869227</v>
          </cell>
          <cell r="I69">
            <v>0.8770154197908588</v>
          </cell>
          <cell r="J69">
            <v>4.154283567430385</v>
          </cell>
          <cell r="K69">
            <v>23.079353152391025</v>
          </cell>
          <cell r="L69">
            <v>0.07932455907420258</v>
          </cell>
        </row>
        <row r="70">
          <cell r="H70">
            <v>0.2906657262468147</v>
          </cell>
          <cell r="I70">
            <v>0.9204414664482465</v>
          </cell>
          <cell r="J70">
            <v>4.359985893702221</v>
          </cell>
          <cell r="K70">
            <v>24.222143853901226</v>
          </cell>
          <cell r="L70">
            <v>0.08426434509288956</v>
          </cell>
        </row>
        <row r="71">
          <cell r="H71">
            <v>0.28156492004932454</v>
          </cell>
          <cell r="I71">
            <v>0.891622246822861</v>
          </cell>
          <cell r="J71">
            <v>4.2234738007398684</v>
          </cell>
          <cell r="K71">
            <v>23.463743337443713</v>
          </cell>
          <cell r="L71">
            <v>0.08097943646504563</v>
          </cell>
        </row>
        <row r="72">
          <cell r="H72">
            <v>0.28319507186858317</v>
          </cell>
          <cell r="I72">
            <v>0.8967843942505133</v>
          </cell>
          <cell r="J72">
            <v>4.2479260780287476</v>
          </cell>
          <cell r="K72">
            <v>23.59958932238193</v>
          </cell>
          <cell r="L72">
            <v>0.08156590943850725</v>
          </cell>
        </row>
        <row r="73">
          <cell r="H73">
            <v>0.27963994156989386</v>
          </cell>
          <cell r="I73">
            <v>0.8855264816379973</v>
          </cell>
          <cell r="J73">
            <v>4.194599123548408</v>
          </cell>
          <cell r="K73">
            <v>23.303328464157822</v>
          </cell>
          <cell r="L73">
            <v>0.08028798745755028</v>
          </cell>
        </row>
        <row r="74">
          <cell r="H74">
            <v>0.28093151729667365</v>
          </cell>
          <cell r="I74">
            <v>0.8896164714394665</v>
          </cell>
          <cell r="J74">
            <v>4.2139727594501055</v>
          </cell>
          <cell r="K74">
            <v>23.410959774722805</v>
          </cell>
          <cell r="L74">
            <v>0.08075178840395399</v>
          </cell>
        </row>
        <row r="75">
          <cell r="H75">
            <v>0.2812442034002768</v>
          </cell>
          <cell r="I75">
            <v>0.8906066441008764</v>
          </cell>
          <cell r="J75">
            <v>4.218663051004151</v>
          </cell>
          <cell r="K75">
            <v>23.437016950023068</v>
          </cell>
          <cell r="L75">
            <v>0.08086415330673666</v>
          </cell>
        </row>
        <row r="76">
          <cell r="H76">
            <v>0.2780243602862961</v>
          </cell>
          <cell r="I76">
            <v>0.8804104742399377</v>
          </cell>
          <cell r="J76">
            <v>4.170365404294442</v>
          </cell>
          <cell r="K76">
            <v>23.168696690524676</v>
          </cell>
          <cell r="L76">
            <v>0.07970859079000632</v>
          </cell>
        </row>
        <row r="77">
          <cell r="H77">
            <v>0.28177853011467285</v>
          </cell>
          <cell r="I77">
            <v>0.892298678696464</v>
          </cell>
          <cell r="J77">
            <v>4.226677951720093</v>
          </cell>
          <cell r="K77">
            <v>23.481544176222737</v>
          </cell>
          <cell r="L77">
            <v>0.08105623785955474</v>
          </cell>
        </row>
        <row r="78">
          <cell r="H78">
            <v>0.2898893824185594</v>
          </cell>
          <cell r="I78">
            <v>0.917983044325438</v>
          </cell>
          <cell r="J78">
            <v>4.3483407362783915</v>
          </cell>
          <cell r="K78">
            <v>24.157448534879947</v>
          </cell>
          <cell r="L78">
            <v>0.08398311031457015</v>
          </cell>
        </row>
        <row r="79">
          <cell r="H79">
            <v>0.28047869505965844</v>
          </cell>
          <cell r="I79">
            <v>0.8881825343555851</v>
          </cell>
          <cell r="J79">
            <v>4.207180425894878</v>
          </cell>
          <cell r="K79">
            <v>23.373224588304872</v>
          </cell>
          <cell r="L79">
            <v>0.08058912049026161</v>
          </cell>
        </row>
        <row r="80">
          <cell r="H80">
            <v>0.28066675869086033</v>
          </cell>
          <cell r="I80">
            <v>0.8887780691877244</v>
          </cell>
          <cell r="J80">
            <v>4.210001380362906</v>
          </cell>
          <cell r="K80">
            <v>23.388896557571695</v>
          </cell>
          <cell r="L80">
            <v>0.08065667086467192</v>
          </cell>
        </row>
        <row r="81">
          <cell r="H81">
            <v>0.325135959968973</v>
          </cell>
          <cell r="I81">
            <v>1.0295972065684145</v>
          </cell>
          <cell r="J81">
            <v>4.844525803537698</v>
          </cell>
          <cell r="K81">
            <v>26.823716697440272</v>
          </cell>
          <cell r="L81">
            <v>0.09713324643615417</v>
          </cell>
        </row>
        <row r="82">
          <cell r="H82">
            <v>0.264824206979168</v>
          </cell>
          <cell r="I82">
            <v>0.8386099887673653</v>
          </cell>
          <cell r="J82">
            <v>3.9193982632916864</v>
          </cell>
          <cell r="K82">
            <v>21.627310236632052</v>
          </cell>
          <cell r="L82">
            <v>0.07523364618277023</v>
          </cell>
        </row>
        <row r="83">
          <cell r="H83">
            <v>0.27321960346577373</v>
          </cell>
          <cell r="I83">
            <v>0.8651954109749501</v>
          </cell>
          <cell r="J83">
            <v>4.016328170946874</v>
          </cell>
          <cell r="K83">
            <v>22.085251280150043</v>
          </cell>
          <cell r="L83">
            <v>0.07836815494194412</v>
          </cell>
        </row>
        <row r="84">
          <cell r="H84">
            <v>0.2640687611274873</v>
          </cell>
          <cell r="I84">
            <v>0.8362177435703765</v>
          </cell>
          <cell r="J84">
            <v>3.8554039124613144</v>
          </cell>
          <cell r="K84">
            <v>21.125500890198985</v>
          </cell>
          <cell r="L84">
            <v>0.07519895067111004</v>
          </cell>
        </row>
        <row r="85">
          <cell r="H85">
            <v>0.2630349471895421</v>
          </cell>
          <cell r="I85">
            <v>0.8329439994335501</v>
          </cell>
          <cell r="J85">
            <v>3.814006734248361</v>
          </cell>
          <cell r="K85">
            <v>20.82359998583875</v>
          </cell>
          <cell r="L85">
            <v>0.07494751482775949</v>
          </cell>
        </row>
        <row r="86">
          <cell r="H86">
            <v>0.25574797170854785</v>
          </cell>
          <cell r="I86">
            <v>0.8098685770770682</v>
          </cell>
          <cell r="J86">
            <v>3.682770792603089</v>
          </cell>
          <cell r="K86">
            <v>20.033591117169582</v>
          </cell>
          <cell r="L86">
            <v>0.07244515879497604</v>
          </cell>
        </row>
        <row r="87">
          <cell r="H87">
            <v>0.2618926255807441</v>
          </cell>
          <cell r="I87">
            <v>0.8293266476723564</v>
          </cell>
          <cell r="J87">
            <v>3.745064545804641</v>
          </cell>
          <cell r="K87">
            <v>20.29667848250767</v>
          </cell>
          <cell r="L87">
            <v>0.07478000365972969</v>
          </cell>
        </row>
        <row r="88">
          <cell r="H88">
            <v>0.2638892436394627</v>
          </cell>
          <cell r="I88">
            <v>0.8356492715249653</v>
          </cell>
          <cell r="J88">
            <v>3.74722725968037</v>
          </cell>
          <cell r="K88">
            <v>20.23150867902547</v>
          </cell>
          <cell r="L88">
            <v>0.07563333130745757</v>
          </cell>
        </row>
        <row r="89">
          <cell r="H89">
            <v>0.25934696269417046</v>
          </cell>
          <cell r="I89">
            <v>0.8212653818648731</v>
          </cell>
          <cell r="J89">
            <v>3.6567921739878035</v>
          </cell>
          <cell r="K89">
            <v>19.66714467097459</v>
          </cell>
          <cell r="L89">
            <v>0.07410498945839449</v>
          </cell>
        </row>
        <row r="90">
          <cell r="H90">
            <v>0.2659061423792311</v>
          </cell>
          <cell r="I90">
            <v>0.8420361175342319</v>
          </cell>
          <cell r="J90">
            <v>3.7226859933092356</v>
          </cell>
          <cell r="K90">
            <v>19.942960678442333</v>
          </cell>
          <cell r="L90">
            <v>0.07664220208214371</v>
          </cell>
        </row>
        <row r="91">
          <cell r="H91">
            <v>0.25467192980360776</v>
          </cell>
          <cell r="I91">
            <v>0.8064611110447578</v>
          </cell>
          <cell r="J91">
            <v>3.539939824270148</v>
          </cell>
          <cell r="K91">
            <v>18.888168127100908</v>
          </cell>
          <cell r="L91">
            <v>0.07264815076237179</v>
          </cell>
        </row>
        <row r="92">
          <cell r="H92">
            <v>0.25227677954191113</v>
          </cell>
          <cell r="I92">
            <v>0.7988764685493853</v>
          </cell>
          <cell r="J92">
            <v>3.4814195576783735</v>
          </cell>
          <cell r="K92">
            <v>18.500297166406813</v>
          </cell>
          <cell r="L92">
            <v>0.07189509086836357</v>
          </cell>
        </row>
        <row r="93">
          <cell r="H93">
            <v>0.2489476027905596</v>
          </cell>
          <cell r="I93">
            <v>0.7883340755034388</v>
          </cell>
          <cell r="J93">
            <v>3.410582158230666</v>
          </cell>
          <cell r="K93">
            <v>18.04870120231557</v>
          </cell>
          <cell r="L93">
            <v>0.07079691530551901</v>
          </cell>
        </row>
        <row r="94">
          <cell r="H94">
            <v>0.24430685895150067</v>
          </cell>
          <cell r="I94">
            <v>0.7736383866797522</v>
          </cell>
          <cell r="J94">
            <v>3.322573281740409</v>
          </cell>
          <cell r="K94">
            <v>17.508658224857548</v>
          </cell>
          <cell r="L94">
            <v>0.06921471983061632</v>
          </cell>
        </row>
        <row r="95">
          <cell r="H95">
            <v>0.23881037684899434</v>
          </cell>
          <cell r="I95">
            <v>0.7562328600218153</v>
          </cell>
          <cell r="J95">
            <v>3.2239400874614232</v>
          </cell>
          <cell r="K95">
            <v>16.915735026803763</v>
          </cell>
          <cell r="L95">
            <v>0.06731667471814338</v>
          </cell>
        </row>
        <row r="96">
          <cell r="H96">
            <v>0.23761835745934468</v>
          </cell>
          <cell r="I96">
            <v>0.7524581319545914</v>
          </cell>
          <cell r="J96">
            <v>3.1840859899552183</v>
          </cell>
          <cell r="K96">
            <v>16.633285022154126</v>
          </cell>
          <cell r="L96">
            <v>0.066990234391941</v>
          </cell>
        </row>
        <row r="97">
          <cell r="H97">
            <v>0.23137381524664435</v>
          </cell>
          <cell r="I97">
            <v>0.7326837482810404</v>
          </cell>
          <cell r="J97">
            <v>3.07727174278037</v>
          </cell>
          <cell r="K97">
            <v>16.003355554559565</v>
          </cell>
          <cell r="L97">
            <v>0.06481167460706165</v>
          </cell>
        </row>
        <row r="98">
          <cell r="H98">
            <v>0.22848304136289954</v>
          </cell>
          <cell r="I98">
            <v>0.7235296309825152</v>
          </cell>
          <cell r="J98">
            <v>3.015976145990274</v>
          </cell>
          <cell r="K98">
            <v>15.6130078264648</v>
          </cell>
          <cell r="L98">
            <v>0.06385645571863978</v>
          </cell>
        </row>
        <row r="99">
          <cell r="H99">
            <v>0.2206233169638899</v>
          </cell>
          <cell r="I99">
            <v>0.6986405037189847</v>
          </cell>
          <cell r="J99">
            <v>2.8901654522269578</v>
          </cell>
          <cell r="K99">
            <v>14.892073895062568</v>
          </cell>
          <cell r="L99">
            <v>0.06108702284886988</v>
          </cell>
        </row>
        <row r="100">
          <cell r="H100">
            <v>0.22660009490152458</v>
          </cell>
          <cell r="I100">
            <v>0.7175669671881612</v>
          </cell>
          <cell r="J100">
            <v>2.94580123371982</v>
          </cell>
          <cell r="K100">
            <v>15.106672993434968</v>
          </cell>
          <cell r="L100">
            <v>0.0633667484899642</v>
          </cell>
        </row>
        <row r="101">
          <cell r="H101">
            <v>0.21444453366388333</v>
          </cell>
          <cell r="I101">
            <v>0.6790743566022972</v>
          </cell>
          <cell r="J101">
            <v>2.7663344842640947</v>
          </cell>
          <cell r="K101">
            <v>14.117598466205651</v>
          </cell>
          <cell r="L101">
            <v>0.059013934962667935</v>
          </cell>
        </row>
        <row r="102">
          <cell r="H102">
            <v>0.21566581600842508</v>
          </cell>
          <cell r="I102">
            <v>0.6829417506933461</v>
          </cell>
          <cell r="J102">
            <v>2.760522444907841</v>
          </cell>
          <cell r="K102">
            <v>14.018278040547626</v>
          </cell>
          <cell r="L102">
            <v>0.05954340622957613</v>
          </cell>
        </row>
        <row r="103">
          <cell r="H103">
            <v>0.20129050825258119</v>
          </cell>
          <cell r="I103">
            <v>0.6374199427998405</v>
          </cell>
          <cell r="J103">
            <v>2.556389454807781</v>
          </cell>
          <cell r="K103">
            <v>12.916140946207289</v>
          </cell>
          <cell r="L103">
            <v>0.054408122354703464</v>
          </cell>
        </row>
        <row r="104">
          <cell r="H104">
            <v>0.19031940901642386</v>
          </cell>
          <cell r="I104">
            <v>0.6026781285520089</v>
          </cell>
          <cell r="J104">
            <v>2.3980245536069407</v>
          </cell>
          <cell r="K104">
            <v>12.053562571040175</v>
          </cell>
          <cell r="L104">
            <v>0.05055042900460303</v>
          </cell>
        </row>
        <row r="105">
          <cell r="H105">
            <v>0.17765945780624726</v>
          </cell>
          <cell r="I105">
            <v>0.5625882830531164</v>
          </cell>
          <cell r="J105">
            <v>2.2207432225780903</v>
          </cell>
          <cell r="K105">
            <v>11.103716112890451</v>
          </cell>
          <cell r="L105">
            <v>0.04614622431415216</v>
          </cell>
        </row>
        <row r="106">
          <cell r="H106">
            <v>0.15131693088740275</v>
          </cell>
          <cell r="I106">
            <v>0.479170281143442</v>
          </cell>
          <cell r="J106">
            <v>1.8763299430037939</v>
          </cell>
          <cell r="K106">
            <v>9.331210738056502</v>
          </cell>
          <cell r="L106">
            <v>0.03722313234373482</v>
          </cell>
        </row>
        <row r="107">
          <cell r="H107">
            <v>0.14185391784893733</v>
          </cell>
          <cell r="I107">
            <v>0.4492040731883015</v>
          </cell>
          <cell r="J107">
            <v>1.744803189541929</v>
          </cell>
          <cell r="K107">
            <v>8.629446669143686</v>
          </cell>
          <cell r="L107">
            <v>0.034114908774339654</v>
          </cell>
        </row>
        <row r="108">
          <cell r="H108">
            <v>0.13148241807760058</v>
          </cell>
          <cell r="I108">
            <v>0.4163609905790685</v>
          </cell>
          <cell r="J108">
            <v>1.604085500546727</v>
          </cell>
          <cell r="K108">
            <v>7.888945084656033</v>
          </cell>
          <cell r="L108">
            <v>0.030769182721437333</v>
          </cell>
        </row>
        <row r="109">
          <cell r="H109">
            <v>0.12705502904824517</v>
          </cell>
          <cell r="I109">
            <v>0.40234092531944304</v>
          </cell>
          <cell r="J109">
            <v>1.5373658514837663</v>
          </cell>
          <cell r="K109">
            <v>7.517422552021169</v>
          </cell>
          <cell r="L109">
            <v>0.029343385045066707</v>
          </cell>
        </row>
        <row r="110">
          <cell r="H110">
            <v>0.1209164252734936</v>
          </cell>
          <cell r="I110">
            <v>0.38290201336606305</v>
          </cell>
          <cell r="J110">
            <v>1.450997103281923</v>
          </cell>
          <cell r="K110">
            <v>7.05345814095379</v>
          </cell>
          <cell r="L110">
            <v>0.027395830440568376</v>
          </cell>
        </row>
        <row r="111">
          <cell r="H111">
            <v>0.11715971475386902</v>
          </cell>
          <cell r="I111">
            <v>0.3710057633872519</v>
          </cell>
          <cell r="J111">
            <v>1.394200605571041</v>
          </cell>
          <cell r="K111">
            <v>6.736683598347466</v>
          </cell>
          <cell r="L111">
            <v>0.026198565864786656</v>
          </cell>
        </row>
        <row r="112">
          <cell r="H112">
            <v>0.1166897144039633</v>
          </cell>
          <cell r="I112">
            <v>0.3695174289458838</v>
          </cell>
          <cell r="J112">
            <v>1.3769386299667667</v>
          </cell>
          <cell r="K112">
            <v>6.612417149557918</v>
          </cell>
          <cell r="L112">
            <v>0.02600963971813657</v>
          </cell>
        </row>
        <row r="113">
          <cell r="H113">
            <v>0.11920414821436813</v>
          </cell>
          <cell r="I113">
            <v>0.3774798026788324</v>
          </cell>
          <cell r="J113">
            <v>1.394688534108107</v>
          </cell>
          <cell r="K113">
            <v>6.655564941968884</v>
          </cell>
          <cell r="L113">
            <v>0.02673858656287579</v>
          </cell>
        </row>
        <row r="114">
          <cell r="H114">
            <v>0.11909591681298003</v>
          </cell>
          <cell r="I114">
            <v>0.3771370699077701</v>
          </cell>
          <cell r="J114">
            <v>1.381512635030568</v>
          </cell>
          <cell r="K114">
            <v>6.550275424713899</v>
          </cell>
          <cell r="L114">
            <v>0.026658504034804298</v>
          </cell>
        </row>
        <row r="115">
          <cell r="H115">
            <v>0.11876240031043862</v>
          </cell>
          <cell r="I115">
            <v>0.37608093431638895</v>
          </cell>
          <cell r="J115">
            <v>1.365767603570044</v>
          </cell>
          <cell r="K115">
            <v>6.432963350148756</v>
          </cell>
          <cell r="L115">
            <v>0.026506379838977013</v>
          </cell>
        </row>
        <row r="116">
          <cell r="H116">
            <v>0.1177813365267033</v>
          </cell>
          <cell r="I116">
            <v>0.3729742323345605</v>
          </cell>
          <cell r="J116">
            <v>1.3427072364044175</v>
          </cell>
          <cell r="K116">
            <v>6.281671281424174</v>
          </cell>
          <cell r="L116">
            <v>0.026150415833229836</v>
          </cell>
        </row>
        <row r="117">
          <cell r="H117">
            <v>0.11881730912619232</v>
          </cell>
          <cell r="I117">
            <v>0.3762548122329423</v>
          </cell>
          <cell r="J117">
            <v>1.342635593125973</v>
          </cell>
          <cell r="K117">
            <v>6.237908729125094</v>
          </cell>
          <cell r="L117">
            <v>0.026420559235891233</v>
          </cell>
        </row>
        <row r="118">
          <cell r="H118">
            <v>0.11639778197025889</v>
          </cell>
          <cell r="I118">
            <v>0.36859297623915316</v>
          </cell>
          <cell r="J118">
            <v>1.3036551580668994</v>
          </cell>
          <cell r="K118">
            <v>6.013885401796706</v>
          </cell>
          <cell r="L118">
            <v>0.02561017692244405</v>
          </cell>
        </row>
        <row r="119">
          <cell r="H119">
            <v>0.11733225728390875</v>
          </cell>
          <cell r="I119">
            <v>0.371552148065711</v>
          </cell>
          <cell r="J119">
            <v>1.3023880558513867</v>
          </cell>
          <cell r="K119">
            <v>5.9643897452653585</v>
          </cell>
          <cell r="L119">
            <v>0.025843260944522953</v>
          </cell>
        </row>
        <row r="120">
          <cell r="H120">
            <v>0.11625610192066158</v>
          </cell>
          <cell r="I120">
            <v>0.36814432274876163</v>
          </cell>
          <cell r="J120">
            <v>1.278817121127277</v>
          </cell>
          <cell r="K120">
            <v>5.812805096033075</v>
          </cell>
          <cell r="L120">
            <v>0.02544566777220021</v>
          </cell>
        </row>
        <row r="121">
          <cell r="H121">
            <v>0.12282659728564531</v>
          </cell>
          <cell r="I121">
            <v>0.3889508914045435</v>
          </cell>
          <cell r="J121">
            <v>1.3388099104135336</v>
          </cell>
          <cell r="K121">
            <v>6.038974366544224</v>
          </cell>
          <cell r="L121">
            <v>0.027467373647072326</v>
          </cell>
        </row>
        <row r="122">
          <cell r="H122">
            <v>0.11520332324650867</v>
          </cell>
          <cell r="I122">
            <v>0.3648105236139441</v>
          </cell>
          <cell r="J122">
            <v>1.2441958910622932</v>
          </cell>
          <cell r="K122">
            <v>5.5681606235812495</v>
          </cell>
          <cell r="L122">
            <v>0.024984718993458117</v>
          </cell>
        </row>
        <row r="123">
          <cell r="H123">
            <v>0.11615361520524942</v>
          </cell>
          <cell r="I123">
            <v>0.3678197814832898</v>
          </cell>
          <cell r="J123">
            <v>1.2428436826961684</v>
          </cell>
          <cell r="K123">
            <v>5.517296722249344</v>
          </cell>
          <cell r="L123">
            <v>0.02521349425814548</v>
          </cell>
        </row>
        <row r="124">
          <cell r="H124">
            <v>0.11748456585694338</v>
          </cell>
          <cell r="I124">
            <v>0.37203445854698736</v>
          </cell>
          <cell r="J124">
            <v>1.2453363980835994</v>
          </cell>
          <cell r="K124">
            <v>5.482613073324021</v>
          </cell>
          <cell r="L124">
            <v>0.02556322018552575</v>
          </cell>
        </row>
        <row r="125">
          <cell r="H125">
            <v>0.11491032986488917</v>
          </cell>
          <cell r="I125">
            <v>0.36388271123881566</v>
          </cell>
          <cell r="J125">
            <v>1.2065584635813358</v>
          </cell>
          <cell r="K125">
            <v>5.2667234521407496</v>
          </cell>
          <cell r="L125">
            <v>0.024671948738465645</v>
          </cell>
        </row>
        <row r="126">
          <cell r="H126">
            <v>0.11487064735272375</v>
          </cell>
          <cell r="I126">
            <v>0.36375704995029184</v>
          </cell>
          <cell r="J126">
            <v>1.1946547324683265</v>
          </cell>
          <cell r="K126">
            <v>5.169179130872565</v>
          </cell>
          <cell r="L126">
            <v>0.024579240335705452</v>
          </cell>
        </row>
        <row r="127">
          <cell r="H127">
            <v>0.11584630982942451</v>
          </cell>
          <cell r="I127">
            <v>0.3668466477931776</v>
          </cell>
          <cell r="J127">
            <v>1.1932169912430721</v>
          </cell>
          <cell r="K127">
            <v>5.116545350799579</v>
          </cell>
          <cell r="L127">
            <v>0.02480610484808557</v>
          </cell>
        </row>
        <row r="128">
          <cell r="H128">
            <v>0.11131330400916088</v>
          </cell>
          <cell r="I128">
            <v>0.3524921293623428</v>
          </cell>
          <cell r="J128">
            <v>1.1353957008934408</v>
          </cell>
          <cell r="K128">
            <v>4.823576507063634</v>
          </cell>
          <cell r="L128">
            <v>0.023283002571137322</v>
          </cell>
        </row>
        <row r="129">
          <cell r="H129">
            <v>0.10792446123276382</v>
          </cell>
          <cell r="I129">
            <v>0.3417607939037521</v>
          </cell>
          <cell r="J129">
            <v>1.0900370584509143</v>
          </cell>
          <cell r="K129">
            <v>4.586789602392459</v>
          </cell>
          <cell r="L129">
            <v>0.02212984672741125</v>
          </cell>
        </row>
        <row r="130">
          <cell r="H130">
            <v>0.0995265111036027</v>
          </cell>
          <cell r="I130">
            <v>0.3151672851614085</v>
          </cell>
          <cell r="J130">
            <v>0.9952651110360269</v>
          </cell>
          <cell r="K130">
            <v>4.146937962650113</v>
          </cell>
          <cell r="L130">
            <v>0.019472733890146844</v>
          </cell>
        </row>
        <row r="131">
          <cell r="H131">
            <v>0.10178467391264828</v>
          </cell>
          <cell r="I131">
            <v>0.32231813405671955</v>
          </cell>
          <cell r="J131">
            <v>1.0178467391264827</v>
          </cell>
          <cell r="K131">
            <v>4.241028079693678</v>
          </cell>
          <cell r="L131">
            <v>0.020348620029224454</v>
          </cell>
        </row>
        <row r="132">
          <cell r="H132">
            <v>0.10616145572426304</v>
          </cell>
          <cell r="I132">
            <v>0.33617794312683297</v>
          </cell>
          <cell r="J132">
            <v>1.0616145572426303</v>
          </cell>
          <cell r="K132">
            <v>4.42339398851096</v>
          </cell>
          <cell r="L132">
            <v>0.02193436762973476</v>
          </cell>
        </row>
        <row r="133">
          <cell r="H133">
            <v>0.10708153404391121</v>
          </cell>
          <cell r="I133">
            <v>0.3390915244723855</v>
          </cell>
          <cell r="J133">
            <v>1.070815340439112</v>
          </cell>
          <cell r="K133">
            <v>4.461730585162967</v>
          </cell>
          <cell r="L133">
            <v>0.022468900804230228</v>
          </cell>
        </row>
        <row r="134">
          <cell r="H134">
            <v>0.10730062214546039</v>
          </cell>
          <cell r="I134">
            <v>0.3397853034606246</v>
          </cell>
          <cell r="J134">
            <v>1.073006221454604</v>
          </cell>
          <cell r="K134">
            <v>4.47085925606085</v>
          </cell>
          <cell r="L134">
            <v>0.02278816141166116</v>
          </cell>
        </row>
        <row r="135">
          <cell r="H135">
            <v>0.10591101144943305</v>
          </cell>
          <cell r="I135">
            <v>0.3353848695898713</v>
          </cell>
          <cell r="J135">
            <v>1.0591101144943305</v>
          </cell>
          <cell r="K135">
            <v>4.412958810393044</v>
          </cell>
          <cell r="L135">
            <v>0.022570939421379343</v>
          </cell>
        </row>
        <row r="136">
          <cell r="H136">
            <v>0.10789958190280682</v>
          </cell>
          <cell r="I136">
            <v>0.34168200935888826</v>
          </cell>
          <cell r="J136">
            <v>1.0789958190280682</v>
          </cell>
          <cell r="K136">
            <v>4.495815912616951</v>
          </cell>
          <cell r="L136">
            <v>0.023511570917187023</v>
          </cell>
        </row>
        <row r="137">
          <cell r="H137">
            <v>0.11129248264831566</v>
          </cell>
          <cell r="I137">
            <v>0.3524261950529996</v>
          </cell>
          <cell r="J137">
            <v>1.1129248264831566</v>
          </cell>
          <cell r="K137">
            <v>4.637186777013153</v>
          </cell>
          <cell r="L137">
            <v>0.025003750242144896</v>
          </cell>
        </row>
        <row r="138">
          <cell r="H138">
            <v>0.11227816652887572</v>
          </cell>
          <cell r="I138">
            <v>0.3555475273414398</v>
          </cell>
          <cell r="J138">
            <v>1.1227816652887572</v>
          </cell>
          <cell r="K138">
            <v>4.678256938703155</v>
          </cell>
          <cell r="L138">
            <v>0.025677682895431694</v>
          </cell>
        </row>
        <row r="139">
          <cell r="H139">
            <v>0.1158591949507782</v>
          </cell>
          <cell r="I139">
            <v>0.3668874506774643</v>
          </cell>
          <cell r="J139">
            <v>1.158591949507782</v>
          </cell>
          <cell r="K139">
            <v>4.827466456282425</v>
          </cell>
          <cell r="L139">
            <v>0.02738424185019932</v>
          </cell>
        </row>
        <row r="140">
          <cell r="H140">
            <v>0.11301565927806262</v>
          </cell>
          <cell r="I140">
            <v>0.3578829210471983</v>
          </cell>
          <cell r="J140">
            <v>1.1301565927806263</v>
          </cell>
          <cell r="K140">
            <v>4.7089858032526095</v>
          </cell>
          <cell r="L140">
            <v>0.026627538641980697</v>
          </cell>
        </row>
        <row r="141">
          <cell r="H141">
            <v>0.11840289098899823</v>
          </cell>
          <cell r="I141">
            <v>0.37494248813182773</v>
          </cell>
          <cell r="J141">
            <v>1.1840289098899823</v>
          </cell>
          <cell r="K141">
            <v>4.933453791208259</v>
          </cell>
          <cell r="L141">
            <v>0.02877644647189156</v>
          </cell>
        </row>
        <row r="142">
          <cell r="H142">
            <v>0.12140794101431295</v>
          </cell>
          <cell r="I142">
            <v>0.3844584798786576</v>
          </cell>
          <cell r="J142">
            <v>1.2140794101431294</v>
          </cell>
          <cell r="K142">
            <v>5.058664208929707</v>
          </cell>
          <cell r="L142">
            <v>0.030003952920351257</v>
          </cell>
        </row>
        <row r="143">
          <cell r="H143">
            <v>0.13002879210820883</v>
          </cell>
          <cell r="I143">
            <v>0.41175784167599466</v>
          </cell>
          <cell r="J143">
            <v>1.3002879210820883</v>
          </cell>
          <cell r="K143">
            <v>5.417866337842034</v>
          </cell>
          <cell r="L143">
            <v>0.03363818328476254</v>
          </cell>
        </row>
        <row r="144">
          <cell r="H144">
            <v>0.13169475825940075</v>
          </cell>
          <cell r="I144">
            <v>0.41703340115476906</v>
          </cell>
          <cell r="J144">
            <v>1.3169475825940076</v>
          </cell>
          <cell r="K144">
            <v>5.487281594141698</v>
          </cell>
          <cell r="L144">
            <v>0.034359550047645245</v>
          </cell>
        </row>
        <row r="145">
          <cell r="H145">
            <v>0.14056506443948028</v>
          </cell>
          <cell r="I145">
            <v>0.44512270405835425</v>
          </cell>
          <cell r="J145">
            <v>1.4056506443948027</v>
          </cell>
          <cell r="K145">
            <v>5.856877684978345</v>
          </cell>
          <cell r="L145">
            <v>0.038302663838122024</v>
          </cell>
        </row>
        <row r="146">
          <cell r="H146">
            <v>0.14377920385897192</v>
          </cell>
          <cell r="I146">
            <v>0.45530081222007773</v>
          </cell>
          <cell r="J146">
            <v>1.4377920385897192</v>
          </cell>
          <cell r="K146">
            <v>5.990800160790497</v>
          </cell>
          <cell r="L146">
            <v>0.03977346640632376</v>
          </cell>
        </row>
        <row r="147">
          <cell r="H147">
            <v>0.15001516433944606</v>
          </cell>
          <cell r="I147">
            <v>0.4750480204082459</v>
          </cell>
          <cell r="J147">
            <v>1.5001516433944606</v>
          </cell>
          <cell r="K147">
            <v>6.250631847476919</v>
          </cell>
          <cell r="L147">
            <v>0.04268991162122096</v>
          </cell>
        </row>
        <row r="148">
          <cell r="H148">
            <v>0.15483854321794607</v>
          </cell>
          <cell r="I148">
            <v>0.4903220535234959</v>
          </cell>
          <cell r="J148">
            <v>1.5483854321794608</v>
          </cell>
          <cell r="K148">
            <v>6.45160596741442</v>
          </cell>
          <cell r="L148">
            <v>0.045001996336373695</v>
          </cell>
        </row>
        <row r="149">
          <cell r="H149">
            <v>0.15819759396228003</v>
          </cell>
          <cell r="I149">
            <v>0.5009590475472201</v>
          </cell>
          <cell r="J149">
            <v>1.5819759396228004</v>
          </cell>
          <cell r="K149">
            <v>6.591566415095001</v>
          </cell>
          <cell r="L149">
            <v>0.04664084845834601</v>
          </cell>
        </row>
        <row r="150">
          <cell r="H150">
            <v>0.17436939456008746</v>
          </cell>
          <cell r="I150">
            <v>0.552169749440277</v>
          </cell>
          <cell r="J150">
            <v>1.7436939456008747</v>
          </cell>
          <cell r="K150">
            <v>7.2653914400036435</v>
          </cell>
          <cell r="L150">
            <v>0.05485510932026397</v>
          </cell>
        </row>
        <row r="151">
          <cell r="H151">
            <v>0.18791770635568247</v>
          </cell>
          <cell r="I151">
            <v>0.5950727367929945</v>
          </cell>
          <cell r="J151">
            <v>1.8791770635568248</v>
          </cell>
          <cell r="K151">
            <v>7.829904431486771</v>
          </cell>
          <cell r="L151">
            <v>0.06214117924179383</v>
          </cell>
        </row>
        <row r="152">
          <cell r="H152">
            <v>0.17475374362786747</v>
          </cell>
          <cell r="I152">
            <v>0.5533868548215802</v>
          </cell>
          <cell r="J152">
            <v>1.7475374362786744</v>
          </cell>
          <cell r="K152">
            <v>7.281405984494479</v>
          </cell>
          <cell r="L152">
            <v>0.05505677885935872</v>
          </cell>
        </row>
        <row r="153">
          <cell r="H153">
            <v>0.1674572020765914</v>
          </cell>
          <cell r="I153">
            <v>0.5302811399092061</v>
          </cell>
          <cell r="J153">
            <v>1.674572020765914</v>
          </cell>
          <cell r="K153">
            <v>6.977383419857976</v>
          </cell>
          <cell r="L153">
            <v>0.05127901840674111</v>
          </cell>
        </row>
        <row r="154">
          <cell r="H154">
            <v>0.16917377028477615</v>
          </cell>
          <cell r="I154">
            <v>0.5357169392351245</v>
          </cell>
          <cell r="J154">
            <v>1.6917377028477618</v>
          </cell>
          <cell r="K154">
            <v>7.048907095199006</v>
          </cell>
          <cell r="L154">
            <v>0.05215809240084829</v>
          </cell>
        </row>
        <row r="155">
          <cell r="H155">
            <v>0.17187121600268332</v>
          </cell>
          <cell r="I155">
            <v>0.5442588506751638</v>
          </cell>
          <cell r="J155">
            <v>1.718712160026833</v>
          </cell>
          <cell r="K155">
            <v>7.161300666778471</v>
          </cell>
          <cell r="L155">
            <v>0.05355153224703978</v>
          </cell>
        </row>
        <row r="156">
          <cell r="H156">
            <v>0.13459056355913318</v>
          </cell>
          <cell r="I156">
            <v>0.4262034512705884</v>
          </cell>
          <cell r="J156">
            <v>1.3459056355913317</v>
          </cell>
          <cell r="K156">
            <v>5.607940148297216</v>
          </cell>
          <cell r="L156">
            <v>0.03562796400710191</v>
          </cell>
        </row>
        <row r="157">
          <cell r="H157">
            <v>0.1319566367628598</v>
          </cell>
          <cell r="I157">
            <v>0.41786268308238933</v>
          </cell>
          <cell r="J157">
            <v>1.3195663676285978</v>
          </cell>
          <cell r="K157">
            <v>5.498193198452491</v>
          </cell>
          <cell r="L157">
            <v>0.03447350029922022</v>
          </cell>
        </row>
        <row r="158">
          <cell r="H158">
            <v>0.13420089038369715</v>
          </cell>
          <cell r="I158">
            <v>0.424969486215041</v>
          </cell>
          <cell r="J158">
            <v>1.3420089038369714</v>
          </cell>
          <cell r="K158">
            <v>5.591703765987382</v>
          </cell>
          <cell r="L158">
            <v>0.03545621027379836</v>
          </cell>
        </row>
        <row r="159">
          <cell r="H159">
            <v>0.1381623742380951</v>
          </cell>
          <cell r="I159">
            <v>0.4375141850873012</v>
          </cell>
          <cell r="J159">
            <v>1.381623742380951</v>
          </cell>
          <cell r="K159">
            <v>5.756765593253963</v>
          </cell>
          <cell r="L159">
            <v>0.03721770864558178</v>
          </cell>
        </row>
        <row r="160">
          <cell r="H160">
            <v>0.14167205146691655</v>
          </cell>
          <cell r="I160">
            <v>0.44862816297856906</v>
          </cell>
          <cell r="J160">
            <v>1.4167205146691655</v>
          </cell>
          <cell r="K160">
            <v>5.903002144454857</v>
          </cell>
          <cell r="L160">
            <v>0.03880672175367184</v>
          </cell>
        </row>
        <row r="161">
          <cell r="H161">
            <v>0.1516088421799173</v>
          </cell>
          <cell r="I161">
            <v>0.48009466690307145</v>
          </cell>
          <cell r="J161">
            <v>1.516088421799173</v>
          </cell>
          <cell r="K161">
            <v>6.317035090829887</v>
          </cell>
          <cell r="L161">
            <v>0.043448441616661004</v>
          </cell>
        </row>
        <row r="162">
          <cell r="H162">
            <v>0.15462660793765523</v>
          </cell>
          <cell r="I162">
            <v>0.48965092513590824</v>
          </cell>
          <cell r="J162">
            <v>1.5462660793765524</v>
          </cell>
          <cell r="K162">
            <v>6.442775330735635</v>
          </cell>
          <cell r="L162">
            <v>0.044899382366608544</v>
          </cell>
        </row>
        <row r="163">
          <cell r="H163">
            <v>0.16252776246676612</v>
          </cell>
          <cell r="I163">
            <v>0.514671247811426</v>
          </cell>
          <cell r="J163">
            <v>1.6252776246676612</v>
          </cell>
          <cell r="K163">
            <v>6.771990102781921</v>
          </cell>
          <cell r="L163">
            <v>0.048787951071240926</v>
          </cell>
        </row>
        <row r="164">
          <cell r="H164">
            <v>0.1652721533741001</v>
          </cell>
          <cell r="I164">
            <v>0.5233618190179836</v>
          </cell>
          <cell r="J164">
            <v>1.6527215337410008</v>
          </cell>
          <cell r="K164">
            <v>6.8863397239208375</v>
          </cell>
          <cell r="L164">
            <v>0.050168693935704445</v>
          </cell>
        </row>
        <row r="165">
          <cell r="H165">
            <v>0.17144096431412273</v>
          </cell>
          <cell r="I165">
            <v>0.542896386994722</v>
          </cell>
          <cell r="J165">
            <v>1.714409643141227</v>
          </cell>
          <cell r="K165">
            <v>7.143373513088447</v>
          </cell>
          <cell r="L165">
            <v>0.0533282894590911</v>
          </cell>
        </row>
        <row r="166">
          <cell r="H166">
            <v>0.17662642038697857</v>
          </cell>
          <cell r="I166">
            <v>0.5593169978920988</v>
          </cell>
          <cell r="J166">
            <v>1.7662642038697856</v>
          </cell>
          <cell r="K166">
            <v>7.359434182790774</v>
          </cell>
          <cell r="L166">
            <v>0.056043609432641986</v>
          </cell>
        </row>
        <row r="167">
          <cell r="H167">
            <v>0.1812932987691617</v>
          </cell>
          <cell r="I167">
            <v>0.5740954461023454</v>
          </cell>
          <cell r="J167">
            <v>1.8129329876916167</v>
          </cell>
          <cell r="K167">
            <v>7.553887448715071</v>
          </cell>
          <cell r="L167">
            <v>0.05853328584105708</v>
          </cell>
        </row>
        <row r="168">
          <cell r="H168">
            <v>0.18859672200602023</v>
          </cell>
          <cell r="I168">
            <v>0.5972229530190641</v>
          </cell>
          <cell r="J168">
            <v>1.8859672200602027</v>
          </cell>
          <cell r="K168">
            <v>7.858196750250843</v>
          </cell>
          <cell r="L168">
            <v>0.06251586128996343</v>
          </cell>
        </row>
        <row r="169">
          <cell r="H169">
            <v>0.19048244468541</v>
          </cell>
          <cell r="I169">
            <v>0.603194408170465</v>
          </cell>
          <cell r="J169">
            <v>1.9048244468540998</v>
          </cell>
          <cell r="K169">
            <v>7.93676852855875</v>
          </cell>
          <cell r="L169">
            <v>0.06356112556937266</v>
          </cell>
        </row>
        <row r="170">
          <cell r="H170">
            <v>0.1978450545523001</v>
          </cell>
          <cell r="I170">
            <v>0.6265093394156169</v>
          </cell>
          <cell r="J170">
            <v>1.9784505455230006</v>
          </cell>
          <cell r="K170">
            <v>8.24354393967917</v>
          </cell>
          <cell r="L170">
            <v>0.06770831151491268</v>
          </cell>
        </row>
        <row r="171">
          <cell r="H171">
            <v>0.20240198958670644</v>
          </cell>
          <cell r="I171">
            <v>0.640939633691237</v>
          </cell>
          <cell r="J171">
            <v>2.0240198958670645</v>
          </cell>
          <cell r="K171">
            <v>8.433416232779434</v>
          </cell>
          <cell r="L171">
            <v>0.07032740849010402</v>
          </cell>
        </row>
        <row r="172">
          <cell r="H172">
            <v>0.21112957919608083</v>
          </cell>
          <cell r="I172">
            <v>0.6685770007875893</v>
          </cell>
          <cell r="J172">
            <v>2.111295791960808</v>
          </cell>
          <cell r="K172">
            <v>8.797065799836702</v>
          </cell>
          <cell r="L172">
            <v>0.07545391683652491</v>
          </cell>
        </row>
        <row r="173">
          <cell r="H173">
            <v>0.21059261893967177</v>
          </cell>
          <cell r="I173">
            <v>0.666876626642294</v>
          </cell>
          <cell r="J173">
            <v>2.1059261893967176</v>
          </cell>
          <cell r="K173">
            <v>8.774692455819658</v>
          </cell>
          <cell r="L173">
            <v>0.07513435481349641</v>
          </cell>
        </row>
        <row r="174">
          <cell r="H174">
            <v>0.21366239438386392</v>
          </cell>
          <cell r="I174">
            <v>0.6765975822155691</v>
          </cell>
          <cell r="J174">
            <v>2.1366239438386394</v>
          </cell>
          <cell r="K174">
            <v>8.90259976599433</v>
          </cell>
          <cell r="L174">
            <v>0.07696857932294277</v>
          </cell>
        </row>
        <row r="175">
          <cell r="H175">
            <v>0.22293696866675508</v>
          </cell>
          <cell r="I175">
            <v>0.7059670674447244</v>
          </cell>
          <cell r="J175">
            <v>2.229369686667551</v>
          </cell>
          <cell r="K175">
            <v>9.289040361114795</v>
          </cell>
          <cell r="L175">
            <v>0.08261713648689012</v>
          </cell>
        </row>
        <row r="176">
          <cell r="H176">
            <v>0.228389308493929</v>
          </cell>
          <cell r="I176">
            <v>0.7232328102307751</v>
          </cell>
          <cell r="J176">
            <v>2.2838930849392898</v>
          </cell>
          <cell r="K176">
            <v>9.51622118724704</v>
          </cell>
          <cell r="L176">
            <v>0.0860121099704318</v>
          </cell>
        </row>
        <row r="177">
          <cell r="H177">
            <v>0.2398111440323933</v>
          </cell>
          <cell r="I177">
            <v>0.7594019561025788</v>
          </cell>
          <cell r="J177">
            <v>2.398111440323933</v>
          </cell>
          <cell r="K177">
            <v>9.99213100134972</v>
          </cell>
          <cell r="L177">
            <v>0.09330013104419947</v>
          </cell>
        </row>
        <row r="178">
          <cell r="H178">
            <v>0.24456289106976042</v>
          </cell>
          <cell r="I178">
            <v>0.7744491550542414</v>
          </cell>
          <cell r="J178">
            <v>2.445628910697604</v>
          </cell>
          <cell r="K178">
            <v>10.190120461240019</v>
          </cell>
          <cell r="L178">
            <v>0.09640160214735288</v>
          </cell>
        </row>
        <row r="179">
          <cell r="H179">
            <v>0.24604531452934497</v>
          </cell>
          <cell r="I179">
            <v>0.7791434960095924</v>
          </cell>
          <cell r="J179">
            <v>2.4604531452934495</v>
          </cell>
          <cell r="K179">
            <v>10.251888105389375</v>
          </cell>
          <cell r="L179">
            <v>0.09737746939453325</v>
          </cell>
        </row>
        <row r="180">
          <cell r="B180">
            <v>1476910</v>
          </cell>
          <cell r="C180">
            <v>367059.5</v>
          </cell>
          <cell r="H180">
            <v>0.24853207033603944</v>
          </cell>
          <cell r="I180">
            <v>0.7870182227307916</v>
          </cell>
          <cell r="J180">
            <v>2.4853207033603946</v>
          </cell>
          <cell r="K180">
            <v>10.35550293066831</v>
          </cell>
          <cell r="L180">
            <v>0.09902329686943857</v>
          </cell>
        </row>
        <row r="181">
          <cell r="B181">
            <v>1496590</v>
          </cell>
          <cell r="C181">
            <v>367699</v>
          </cell>
          <cell r="H181">
            <v>0.24569120467195424</v>
          </cell>
          <cell r="I181">
            <v>0.7780221481278551</v>
          </cell>
          <cell r="J181">
            <v>2.4569120467195424</v>
          </cell>
          <cell r="K181">
            <v>10.237133527998095</v>
          </cell>
          <cell r="L181">
            <v>0.09714400442736368</v>
          </cell>
        </row>
        <row r="182">
          <cell r="B182">
            <v>1514812</v>
          </cell>
          <cell r="C182">
            <v>377846.2</v>
          </cell>
          <cell r="H182">
            <v>0.24943438525704842</v>
          </cell>
          <cell r="I182">
            <v>0.7898755533139866</v>
          </cell>
          <cell r="J182">
            <v>2.494343852570484</v>
          </cell>
          <cell r="K182">
            <v>10.393099385710352</v>
          </cell>
          <cell r="L182">
            <v>0.09962320794960655</v>
          </cell>
        </row>
        <row r="183">
          <cell r="B183">
            <v>1533670</v>
          </cell>
          <cell r="C183">
            <v>395974.5</v>
          </cell>
          <cell r="H183">
            <v>0.2581875501248639</v>
          </cell>
          <cell r="I183">
            <v>0.8175939087287356</v>
          </cell>
          <cell r="J183">
            <v>2.5818755012486387</v>
          </cell>
          <cell r="K183">
            <v>10.757814588535995</v>
          </cell>
          <cell r="L183">
            <v>0.10551773978289898</v>
          </cell>
        </row>
        <row r="184">
          <cell r="B184">
            <v>1569224</v>
          </cell>
          <cell r="C184">
            <v>431889.1</v>
          </cell>
          <cell r="H184">
            <v>0.27522463332194763</v>
          </cell>
          <cell r="I184">
            <v>0.8715446721861675</v>
          </cell>
          <cell r="J184">
            <v>2.7522463332194764</v>
          </cell>
          <cell r="K184">
            <v>11.467693055081153</v>
          </cell>
          <cell r="L184">
            <v>0.11737586933811427</v>
          </cell>
        </row>
        <row r="185">
          <cell r="B185">
            <v>1602973</v>
          </cell>
          <cell r="C185">
            <v>471644.1</v>
          </cell>
          <cell r="H185">
            <v>0.29423084481148465</v>
          </cell>
          <cell r="I185">
            <v>0.9317310085697014</v>
          </cell>
          <cell r="J185">
            <v>2.9423084481148463</v>
          </cell>
          <cell r="K185">
            <v>12.25961853381186</v>
          </cell>
          <cell r="L185">
            <v>0.13119390229355457</v>
          </cell>
        </row>
        <row r="186">
          <cell r="B186">
            <v>1628571</v>
          </cell>
          <cell r="C186">
            <v>493122.7</v>
          </cell>
          <cell r="H186">
            <v>0.3027947200336983</v>
          </cell>
          <cell r="I186">
            <v>0.9588499467733779</v>
          </cell>
          <cell r="J186">
            <v>3.0279472003369827</v>
          </cell>
          <cell r="K186">
            <v>12.616446668070763</v>
          </cell>
          <cell r="L186">
            <v>0.13761966047725677</v>
          </cell>
        </row>
        <row r="187">
          <cell r="B187">
            <v>1649590</v>
          </cell>
          <cell r="C187">
            <v>487381.9</v>
          </cell>
          <cell r="H187">
            <v>0.2954563861323117</v>
          </cell>
          <cell r="I187">
            <v>0.9356118894189869</v>
          </cell>
          <cell r="J187">
            <v>2.9545638613231167</v>
          </cell>
          <cell r="K187">
            <v>12.310682755512987</v>
          </cell>
          <cell r="L187">
            <v>0.13210592246328032</v>
          </cell>
        </row>
        <row r="188">
          <cell r="B188">
            <v>1676081</v>
          </cell>
          <cell r="C188">
            <v>499904.6</v>
          </cell>
          <cell r="H188">
            <v>0.29825801974964217</v>
          </cell>
          <cell r="I188">
            <v>0.9444837292072003</v>
          </cell>
          <cell r="J188">
            <v>2.9825801974964214</v>
          </cell>
          <cell r="K188">
            <v>12.427417489568425</v>
          </cell>
          <cell r="L188">
            <v>0.13420031514176958</v>
          </cell>
        </row>
        <row r="189">
          <cell r="B189">
            <v>1691253</v>
          </cell>
          <cell r="C189">
            <v>491834.3</v>
          </cell>
          <cell r="H189">
            <v>0.29081060018814453</v>
          </cell>
          <cell r="I189">
            <v>0.9209002339291243</v>
          </cell>
          <cell r="J189">
            <v>2.9081060018814453</v>
          </cell>
          <cell r="K189">
            <v>12.11710834117269</v>
          </cell>
          <cell r="L189">
            <v>0.12866202232638613</v>
          </cell>
        </row>
        <row r="190">
          <cell r="H190">
            <v>0.27665023161505936</v>
          </cell>
          <cell r="I190">
            <v>0.8760590667810213</v>
          </cell>
          <cell r="J190">
            <v>2.7665023161505937</v>
          </cell>
          <cell r="K190">
            <v>11.527092983960808</v>
          </cell>
          <cell r="L190">
            <v>0.11839091646715708</v>
          </cell>
        </row>
        <row r="191">
          <cell r="H191">
            <v>0.2770149663041729</v>
          </cell>
          <cell r="I191">
            <v>0.8772140599632141</v>
          </cell>
          <cell r="J191">
            <v>2.770149663041729</v>
          </cell>
          <cell r="K191">
            <v>11.542290262673871</v>
          </cell>
          <cell r="L191">
            <v>0.11865117438537431</v>
          </cell>
        </row>
        <row r="192">
          <cell r="H192">
            <v>0.2808238943260227</v>
          </cell>
          <cell r="I192">
            <v>0.8892756653657385</v>
          </cell>
          <cell r="J192">
            <v>2.8082389432602275</v>
          </cell>
          <cell r="K192">
            <v>11.700995596917615</v>
          </cell>
          <cell r="L192">
            <v>0.12138268733662415</v>
          </cell>
        </row>
        <row r="193">
          <cell r="H193">
            <v>0.2967788751742641</v>
          </cell>
          <cell r="I193">
            <v>0.9397997713851697</v>
          </cell>
          <cell r="J193">
            <v>2.967788751742641</v>
          </cell>
          <cell r="K193">
            <v>12.365786465594338</v>
          </cell>
          <cell r="L193">
            <v>0.13309292192161098</v>
          </cell>
        </row>
        <row r="194">
          <cell r="H194">
            <v>0.2915114494241268</v>
          </cell>
          <cell r="I194">
            <v>0.9231195898430683</v>
          </cell>
          <cell r="J194">
            <v>2.9151144942412683</v>
          </cell>
          <cell r="K194">
            <v>12.146310392671952</v>
          </cell>
          <cell r="L194">
            <v>0.12917922664471476</v>
          </cell>
        </row>
        <row r="195">
          <cell r="H195">
            <v>0.2890003750419018</v>
          </cell>
          <cell r="I195">
            <v>0.9151678542993557</v>
          </cell>
          <cell r="J195">
            <v>2.8900037504190177</v>
          </cell>
          <cell r="K195">
            <v>12.041682293412576</v>
          </cell>
          <cell r="L195">
            <v>0.12732997763530143</v>
          </cell>
        </row>
        <row r="196">
          <cell r="H196">
            <v>0.28371717014968434</v>
          </cell>
          <cell r="I196">
            <v>0.8984377054740005</v>
          </cell>
          <cell r="J196">
            <v>2.8371717014968434</v>
          </cell>
          <cell r="K196">
            <v>11.821548756236847</v>
          </cell>
          <cell r="L196">
            <v>0.12347414227636988</v>
          </cell>
        </row>
        <row r="197">
          <cell r="H197">
            <v>0.28643397423858774</v>
          </cell>
          <cell r="I197">
            <v>0.9070409184221945</v>
          </cell>
          <cell r="J197">
            <v>2.8643397423858774</v>
          </cell>
          <cell r="K197">
            <v>11.934748926607822</v>
          </cell>
          <cell r="L197">
            <v>0.1254510210059451</v>
          </cell>
        </row>
        <row r="198">
          <cell r="H198">
            <v>0.2859681658186111</v>
          </cell>
          <cell r="I198">
            <v>0.905565858425602</v>
          </cell>
          <cell r="J198">
            <v>2.859681658186111</v>
          </cell>
          <cell r="K198">
            <v>11.91534024244213</v>
          </cell>
          <cell r="L198">
            <v>0.12511118434505594</v>
          </cell>
        </row>
        <row r="199">
          <cell r="H199">
            <v>0.28612748897220125</v>
          </cell>
          <cell r="I199">
            <v>0.9060703817453041</v>
          </cell>
          <cell r="J199">
            <v>2.8612748897220124</v>
          </cell>
          <cell r="K199">
            <v>11.921978707175052</v>
          </cell>
          <cell r="L199">
            <v>0.1252273791551225</v>
          </cell>
        </row>
        <row r="200">
          <cell r="H200">
            <v>0.28748392303361153</v>
          </cell>
          <cell r="I200">
            <v>0.9103657562731032</v>
          </cell>
          <cell r="J200">
            <v>2.874839230336115</v>
          </cell>
          <cell r="K200">
            <v>11.978496793067148</v>
          </cell>
          <cell r="L200">
            <v>0.12621837657462576</v>
          </cell>
        </row>
        <row r="201">
          <cell r="H201">
            <v>0.2891492286013363</v>
          </cell>
          <cell r="I201">
            <v>0.9156392239042316</v>
          </cell>
          <cell r="J201">
            <v>2.8914922860133627</v>
          </cell>
          <cell r="K201">
            <v>12.047884525055679</v>
          </cell>
          <cell r="L201">
            <v>0.12743930145131124</v>
          </cell>
        </row>
        <row r="202">
          <cell r="H202">
            <v>0.2937323546302907</v>
          </cell>
          <cell r="I202">
            <v>0.9301524563292539</v>
          </cell>
          <cell r="J202">
            <v>2.937323546302907</v>
          </cell>
          <cell r="K202">
            <v>12.238848109595446</v>
          </cell>
          <cell r="L202">
            <v>0.13082366050845315</v>
          </cell>
        </row>
        <row r="203">
          <cell r="H203">
            <v>0.30530679311386766</v>
          </cell>
          <cell r="I203">
            <v>0.9668048448605809</v>
          </cell>
          <cell r="J203">
            <v>3.053067931138677</v>
          </cell>
          <cell r="K203">
            <v>12.721116379744487</v>
          </cell>
          <cell r="L203">
            <v>0.13952780583825108</v>
          </cell>
        </row>
        <row r="204">
          <cell r="H204">
            <v>0.30316672800811656</v>
          </cell>
          <cell r="I204">
            <v>0.9600279720257026</v>
          </cell>
          <cell r="J204">
            <v>3.0316672800811655</v>
          </cell>
          <cell r="K204">
            <v>12.63194700033819</v>
          </cell>
          <cell r="L204">
            <v>0.1379015707995389</v>
          </cell>
        </row>
        <row r="205">
          <cell r="H205">
            <v>0.29705247953918296</v>
          </cell>
          <cell r="I205">
            <v>0.9406661852074127</v>
          </cell>
          <cell r="J205">
            <v>2.9705247953918295</v>
          </cell>
          <cell r="K205">
            <v>12.377186647465956</v>
          </cell>
          <cell r="L205">
            <v>0.13329748496337027</v>
          </cell>
        </row>
        <row r="206">
          <cell r="H206">
            <v>0.2936393828900513</v>
          </cell>
          <cell r="I206">
            <v>0.9298580458184957</v>
          </cell>
          <cell r="J206">
            <v>2.9363938289005134</v>
          </cell>
          <cell r="K206">
            <v>12.234974287085471</v>
          </cell>
          <cell r="L206">
            <v>0.13075465426357533</v>
          </cell>
        </row>
        <row r="207">
          <cell r="H207">
            <v>0.2968401430614497</v>
          </cell>
          <cell r="I207">
            <v>0.9399937863612573</v>
          </cell>
          <cell r="J207">
            <v>2.968401430614497</v>
          </cell>
          <cell r="K207">
            <v>12.36833929422707</v>
          </cell>
          <cell r="L207">
            <v>0.13313871855073292</v>
          </cell>
        </row>
        <row r="208">
          <cell r="H208">
            <v>0.29188740205286784</v>
          </cell>
          <cell r="I208">
            <v>0.9243101065007481</v>
          </cell>
          <cell r="J208">
            <v>2.9188740205286785</v>
          </cell>
          <cell r="K208">
            <v>12.161975085536161</v>
          </cell>
          <cell r="L208">
            <v>0.12945700958493264</v>
          </cell>
        </row>
        <row r="209">
          <cell r="H209">
            <v>0.28497139398873933</v>
          </cell>
          <cell r="I209">
            <v>0.9024094142976745</v>
          </cell>
          <cell r="J209">
            <v>2.849713939887393</v>
          </cell>
          <cell r="K209">
            <v>11.873808082864139</v>
          </cell>
          <cell r="L209">
            <v>0.12438521569171211</v>
          </cell>
        </row>
        <row r="210">
          <cell r="H210">
            <v>0.2749368586009625</v>
          </cell>
          <cell r="I210">
            <v>0.8706333855697146</v>
          </cell>
          <cell r="J210">
            <v>2.7493685860096253</v>
          </cell>
          <cell r="K210">
            <v>11.455702441706771</v>
          </cell>
          <cell r="L210">
            <v>0.11717139373341917</v>
          </cell>
        </row>
        <row r="211">
          <cell r="H211">
            <v>0.2789592602457148</v>
          </cell>
          <cell r="I211">
            <v>0.883370990778097</v>
          </cell>
          <cell r="J211">
            <v>2.789592602457148</v>
          </cell>
          <cell r="K211">
            <v>11.623302510238119</v>
          </cell>
          <cell r="L211">
            <v>0.12004238720358736</v>
          </cell>
        </row>
        <row r="212">
          <cell r="H212">
            <v>0.2818984154772986</v>
          </cell>
          <cell r="I212">
            <v>0.8926783156781123</v>
          </cell>
          <cell r="J212">
            <v>2.818984154772986</v>
          </cell>
          <cell r="K212">
            <v>11.745767311554108</v>
          </cell>
          <cell r="L212">
            <v>0.12215775521266106</v>
          </cell>
        </row>
        <row r="213">
          <cell r="H213">
            <v>0.28185040448645005</v>
          </cell>
          <cell r="I213">
            <v>0.8925262808737585</v>
          </cell>
          <cell r="J213">
            <v>2.8185040448645005</v>
          </cell>
          <cell r="K213">
            <v>11.743766853602086</v>
          </cell>
          <cell r="L213">
            <v>0.12212308207284635</v>
          </cell>
        </row>
        <row r="214">
          <cell r="H214">
            <v>0.28102906119665966</v>
          </cell>
          <cell r="I214">
            <v>0.8899253604560888</v>
          </cell>
          <cell r="J214">
            <v>2.8102906119665967</v>
          </cell>
          <cell r="K214">
            <v>11.709544216527487</v>
          </cell>
          <cell r="L214">
            <v>0.12153052477088673</v>
          </cell>
        </row>
        <row r="215">
          <cell r="H215">
            <v>0.27862504031826807</v>
          </cell>
          <cell r="I215">
            <v>0.8823126276745155</v>
          </cell>
          <cell r="J215">
            <v>2.786250403182681</v>
          </cell>
          <cell r="K215">
            <v>11.609376679927836</v>
          </cell>
          <cell r="L215">
            <v>0.11980277913910516</v>
          </cell>
        </row>
        <row r="216">
          <cell r="H216">
            <v>0.28273069049476</v>
          </cell>
          <cell r="I216">
            <v>0.8953138532334067</v>
          </cell>
          <cell r="J216">
            <v>2.8273069049476</v>
          </cell>
          <cell r="K216">
            <v>11.780445437281669</v>
          </cell>
          <cell r="L216">
            <v>0.12275944282394731</v>
          </cell>
        </row>
        <row r="217">
          <cell r="H217">
            <v>0.28374050977700754</v>
          </cell>
          <cell r="I217">
            <v>0.8985116142938573</v>
          </cell>
          <cell r="J217">
            <v>2.8374050977700755</v>
          </cell>
          <cell r="K217">
            <v>11.822521240708648</v>
          </cell>
          <cell r="L217">
            <v>0.1234910718091987</v>
          </cell>
        </row>
        <row r="218">
          <cell r="H218">
            <v>0.28466725202821275</v>
          </cell>
          <cell r="I218">
            <v>0.9014462980893403</v>
          </cell>
          <cell r="J218">
            <v>2.8466725202821275</v>
          </cell>
          <cell r="K218">
            <v>11.86113550117553</v>
          </cell>
          <cell r="L218">
            <v>0.12416403967199013</v>
          </cell>
        </row>
        <row r="219">
          <cell r="H219">
            <v>0.2855296142169757</v>
          </cell>
          <cell r="I219">
            <v>0.9041771116870897</v>
          </cell>
          <cell r="J219">
            <v>2.855296142169757</v>
          </cell>
          <cell r="K219">
            <v>11.897067259040655</v>
          </cell>
          <cell r="L219">
            <v>0.12479157034447999</v>
          </cell>
        </row>
        <row r="220">
          <cell r="H220">
            <v>0.28645024940856467</v>
          </cell>
          <cell r="I220">
            <v>0.9070924564604548</v>
          </cell>
          <cell r="J220">
            <v>2.864502494085647</v>
          </cell>
          <cell r="K220">
            <v>11.935427058690195</v>
          </cell>
          <cell r="L220">
            <v>0.1254629014364836</v>
          </cell>
        </row>
        <row r="221">
          <cell r="H221">
            <v>0.2876037696992282</v>
          </cell>
          <cell r="I221">
            <v>0.9107452707142226</v>
          </cell>
          <cell r="J221">
            <v>2.876037696992282</v>
          </cell>
          <cell r="K221">
            <v>11.983490404134507</v>
          </cell>
          <cell r="L221">
            <v>0.12630608555761144</v>
          </cell>
        </row>
        <row r="222">
          <cell r="H222">
            <v>0.2889822810899611</v>
          </cell>
          <cell r="I222">
            <v>0.9151105567848768</v>
          </cell>
          <cell r="J222">
            <v>2.889822810899611</v>
          </cell>
          <cell r="K222">
            <v>12.04092837874838</v>
          </cell>
          <cell r="L222">
            <v>0.1273166912949072</v>
          </cell>
        </row>
        <row r="223">
          <cell r="H223">
            <v>0.29057401327850346</v>
          </cell>
          <cell r="I223">
            <v>0.9201510420485942</v>
          </cell>
          <cell r="J223">
            <v>2.9057401327850347</v>
          </cell>
          <cell r="K223">
            <v>12.107250553270978</v>
          </cell>
          <cell r="L223">
            <v>0.12848761617336055</v>
          </cell>
        </row>
        <row r="224">
          <cell r="H224">
            <v>0.292343874818627</v>
          </cell>
          <cell r="I224">
            <v>0.9257556035923189</v>
          </cell>
          <cell r="J224">
            <v>2.9234387481862703</v>
          </cell>
          <cell r="K224">
            <v>12.180994784109458</v>
          </cell>
          <cell r="L224">
            <v>0.12979460779499977</v>
          </cell>
        </row>
        <row r="225">
          <cell r="H225">
            <v>0.2942468048467132</v>
          </cell>
          <cell r="I225">
            <v>0.9317815486812583</v>
          </cell>
          <cell r="J225">
            <v>2.9424680484671315</v>
          </cell>
          <cell r="K225">
            <v>12.260283535279715</v>
          </cell>
          <cell r="L225">
            <v>0.1312057631458882</v>
          </cell>
        </row>
        <row r="226">
          <cell r="H226">
            <v>0.29632972463802154</v>
          </cell>
          <cell r="I226">
            <v>0.9383774613537349</v>
          </cell>
          <cell r="J226">
            <v>2.9632972463802156</v>
          </cell>
          <cell r="K226">
            <v>12.347071859917564</v>
          </cell>
          <cell r="L226">
            <v>0.13275738256653627</v>
          </cell>
        </row>
        <row r="227">
          <cell r="H227">
            <v>0.29857628085229604</v>
          </cell>
          <cell r="I227">
            <v>0.9454915560322708</v>
          </cell>
          <cell r="J227">
            <v>2.9857628085229604</v>
          </cell>
          <cell r="K227">
            <v>12.440678368845669</v>
          </cell>
          <cell r="L227">
            <v>0.13443906776184655</v>
          </cell>
        </row>
        <row r="228">
          <cell r="H228">
            <v>0.30099512432281245</v>
          </cell>
          <cell r="I228">
            <v>0.9531512270222394</v>
          </cell>
          <cell r="J228">
            <v>3.0099512432281244</v>
          </cell>
          <cell r="K228">
            <v>12.54146351345052</v>
          </cell>
          <cell r="L228">
            <v>0.13625917446627095</v>
          </cell>
        </row>
        <row r="229">
          <cell r="H229">
            <v>0.30313623529078676</v>
          </cell>
          <cell r="I229">
            <v>0.959931411754158</v>
          </cell>
          <cell r="J229">
            <v>3.0313623529078675</v>
          </cell>
          <cell r="K229">
            <v>12.63067647044945</v>
          </cell>
          <cell r="L229">
            <v>0.13787845451704864</v>
          </cell>
        </row>
        <row r="230">
          <cell r="H230">
            <v>0.3053343998917122</v>
          </cell>
          <cell r="I230">
            <v>0.9668922663237552</v>
          </cell>
          <cell r="J230">
            <v>3.053343998917122</v>
          </cell>
          <cell r="K230">
            <v>12.722266662154674</v>
          </cell>
          <cell r="L230">
            <v>0.13954883402653706</v>
          </cell>
        </row>
        <row r="231">
          <cell r="H231">
            <v>0.3075915848851987</v>
          </cell>
          <cell r="I231">
            <v>0.9740400188031294</v>
          </cell>
          <cell r="J231">
            <v>3.075915848851987</v>
          </cell>
          <cell r="K231">
            <v>12.816316036883281</v>
          </cell>
          <cell r="L231">
            <v>0.14127242560398656</v>
          </cell>
        </row>
        <row r="232">
          <cell r="H232">
            <v>0.3097690504976015</v>
          </cell>
          <cell r="I232">
            <v>0.9809353265757381</v>
          </cell>
          <cell r="J232">
            <v>3.097690504976015</v>
          </cell>
          <cell r="K232">
            <v>12.907043770733397</v>
          </cell>
          <cell r="L232">
            <v>0.14294315378925546</v>
          </cell>
        </row>
        <row r="233">
          <cell r="H233">
            <v>0.31175540219203063</v>
          </cell>
          <cell r="I233">
            <v>0.9872254402747637</v>
          </cell>
          <cell r="J233">
            <v>3.117554021920306</v>
          </cell>
          <cell r="K233">
            <v>12.989808424667943</v>
          </cell>
          <cell r="L233">
            <v>0.14447408918947918</v>
          </cell>
        </row>
        <row r="234">
          <cell r="H234">
            <v>0.31344453317185256</v>
          </cell>
          <cell r="I234">
            <v>0.9925743550441998</v>
          </cell>
          <cell r="J234">
            <v>3.1344453317185255</v>
          </cell>
          <cell r="K234">
            <v>13.060188882160524</v>
          </cell>
          <cell r="L234">
            <v>0.14578107607809493</v>
          </cell>
        </row>
        <row r="235">
          <cell r="H235">
            <v>0.3147818363518199</v>
          </cell>
          <cell r="I235">
            <v>0.9968091484474295</v>
          </cell>
          <cell r="J235">
            <v>3.1478183635181987</v>
          </cell>
          <cell r="K235">
            <v>13.115909847992496</v>
          </cell>
          <cell r="L235">
            <v>0.14681916841146644</v>
          </cell>
        </row>
        <row r="236">
          <cell r="H236">
            <v>0.3157672999528436</v>
          </cell>
          <cell r="I236">
            <v>0.9999297831840047</v>
          </cell>
          <cell r="J236">
            <v>3.157672999528436</v>
          </cell>
          <cell r="K236">
            <v>13.156970831368485</v>
          </cell>
          <cell r="L236">
            <v>0.14758602692498043</v>
          </cell>
        </row>
        <row r="237">
          <cell r="H237">
            <v>0.3164282887825517</v>
          </cell>
          <cell r="I237">
            <v>1.0020229144780803</v>
          </cell>
          <cell r="J237">
            <v>3.164282887825517</v>
          </cell>
          <cell r="K237">
            <v>13.184512032606321</v>
          </cell>
          <cell r="L237">
            <v>0.14810128382322382</v>
          </cell>
        </row>
        <row r="238">
          <cell r="H238">
            <v>0.31679784543942585</v>
          </cell>
          <cell r="I238">
            <v>1.0031931772248486</v>
          </cell>
          <cell r="J238">
            <v>3.1679784543942584</v>
          </cell>
          <cell r="K238">
            <v>13.199910226642745</v>
          </cell>
          <cell r="L238">
            <v>0.14838967523029606</v>
          </cell>
        </row>
        <row r="239">
          <cell r="H239">
            <v>0.31692408193421184</v>
          </cell>
          <cell r="I239">
            <v>1.003592926125004</v>
          </cell>
          <cell r="J239">
            <v>3.1692408193421184</v>
          </cell>
          <cell r="K239">
            <v>13.20517008059216</v>
          </cell>
          <cell r="L239">
            <v>0.14848823798219948</v>
          </cell>
        </row>
      </sheetData>
      <sheetData sheetId="9">
        <row r="30">
          <cell r="H30">
            <v>0.31999075576878633</v>
          </cell>
          <cell r="I30">
            <v>1.01330405993449</v>
          </cell>
          <cell r="J30">
            <v>4.799861336531795</v>
          </cell>
          <cell r="K30">
            <v>26.665896314065527</v>
          </cell>
          <cell r="L30">
            <v>0.09502182309774143</v>
          </cell>
        </row>
        <row r="31">
          <cell r="H31">
            <v>0.3191039151709451</v>
          </cell>
          <cell r="I31">
            <v>1.0104957313746596</v>
          </cell>
          <cell r="J31">
            <v>4.786558727564177</v>
          </cell>
          <cell r="K31">
            <v>26.59199293091209</v>
          </cell>
          <cell r="L31">
            <v>0.09469275110475162</v>
          </cell>
        </row>
        <row r="32">
          <cell r="H32">
            <v>0.3178494064184642</v>
          </cell>
          <cell r="I32">
            <v>1.0065231203251366</v>
          </cell>
          <cell r="J32">
            <v>4.767741096276964</v>
          </cell>
          <cell r="K32">
            <v>26.487450534872018</v>
          </cell>
          <cell r="L32">
            <v>0.09422764222913482</v>
          </cell>
        </row>
        <row r="33">
          <cell r="H33">
            <v>0.3208925769797212</v>
          </cell>
          <cell r="I33">
            <v>1.0161598271024506</v>
          </cell>
          <cell r="J33">
            <v>4.813388654695817</v>
          </cell>
          <cell r="K33">
            <v>26.74104808164343</v>
          </cell>
          <cell r="L33">
            <v>0.0953566877030286</v>
          </cell>
        </row>
        <row r="34">
          <cell r="H34">
            <v>0.3150858868953129</v>
          </cell>
          <cell r="I34">
            <v>0.9977719751684909</v>
          </cell>
          <cell r="J34">
            <v>4.726288303429694</v>
          </cell>
          <cell r="K34">
            <v>26.257157241276076</v>
          </cell>
          <cell r="L34">
            <v>0.09320468803074805</v>
          </cell>
        </row>
        <row r="35">
          <cell r="H35">
            <v>0.3186032579355739</v>
          </cell>
          <cell r="I35">
            <v>1.008910316795984</v>
          </cell>
          <cell r="J35">
            <v>4.77904886903361</v>
          </cell>
          <cell r="K35">
            <v>26.55027149463116</v>
          </cell>
          <cell r="L35">
            <v>0.09450707761653498</v>
          </cell>
        </row>
        <row r="36">
          <cell r="H36">
            <v>0.3127234288209888</v>
          </cell>
          <cell r="I36">
            <v>0.9902908579331312</v>
          </cell>
          <cell r="J36">
            <v>4.690851432314832</v>
          </cell>
          <cell r="K36">
            <v>26.0602857350824</v>
          </cell>
          <cell r="L36">
            <v>0.09233196800971262</v>
          </cell>
        </row>
        <row r="37">
          <cell r="H37">
            <v>0.3181944746077745</v>
          </cell>
          <cell r="I37">
            <v>1.0076158362579526</v>
          </cell>
          <cell r="J37">
            <v>4.7729171191166175</v>
          </cell>
          <cell r="K37">
            <v>26.516206217314544</v>
          </cell>
          <cell r="L37">
            <v>0.09435553051700274</v>
          </cell>
        </row>
        <row r="38">
          <cell r="H38">
            <v>0.32130032590583263</v>
          </cell>
          <cell r="I38">
            <v>1.0174510320351366</v>
          </cell>
          <cell r="J38">
            <v>4.81950488858749</v>
          </cell>
          <cell r="K38">
            <v>26.775027158819388</v>
          </cell>
          <cell r="L38">
            <v>0.09550817048710933</v>
          </cell>
        </row>
        <row r="39">
          <cell r="H39">
            <v>0.3271245779629366</v>
          </cell>
          <cell r="I39">
            <v>1.0358944968826325</v>
          </cell>
          <cell r="J39">
            <v>4.906868669444049</v>
          </cell>
          <cell r="K39">
            <v>27.260381496911386</v>
          </cell>
          <cell r="L39">
            <v>0.09767716308968893</v>
          </cell>
        </row>
        <row r="40">
          <cell r="H40">
            <v>0.3272345165664513</v>
          </cell>
          <cell r="I40">
            <v>1.0362426357937624</v>
          </cell>
          <cell r="J40">
            <v>4.908517748496769</v>
          </cell>
          <cell r="K40">
            <v>27.269543047204277</v>
          </cell>
          <cell r="L40">
            <v>0.0977181984578218</v>
          </cell>
        </row>
        <row r="41">
          <cell r="H41">
            <v>0.32242301972578963</v>
          </cell>
          <cell r="I41">
            <v>1.021006229131667</v>
          </cell>
          <cell r="J41">
            <v>4.8363452958868445</v>
          </cell>
          <cell r="K41">
            <v>26.868584977149137</v>
          </cell>
          <cell r="L41">
            <v>0.09592551065667582</v>
          </cell>
        </row>
        <row r="42">
          <cell r="H42">
            <v>0.34197259075901404</v>
          </cell>
          <cell r="I42">
            <v>1.0829132040702112</v>
          </cell>
          <cell r="J42">
            <v>5.129588861385211</v>
          </cell>
          <cell r="K42">
            <v>28.497715896584506</v>
          </cell>
          <cell r="L42">
            <v>0.10325015008365679</v>
          </cell>
        </row>
        <row r="43">
          <cell r="H43">
            <v>0.3295097486183519</v>
          </cell>
          <cell r="I43">
            <v>1.0434475372914478</v>
          </cell>
          <cell r="J43">
            <v>4.9426462292752795</v>
          </cell>
          <cell r="K43">
            <v>27.459145718195995</v>
          </cell>
          <cell r="L43">
            <v>0.09856821756675033</v>
          </cell>
        </row>
        <row r="44">
          <cell r="H44">
            <v>0.3262544937293108</v>
          </cell>
          <cell r="I44">
            <v>1.0331392301428175</v>
          </cell>
          <cell r="J44">
            <v>4.893817405939663</v>
          </cell>
          <cell r="K44">
            <v>27.187874477442566</v>
          </cell>
          <cell r="L44">
            <v>0.09735251962667187</v>
          </cell>
        </row>
        <row r="45">
          <cell r="H45">
            <v>0.3284046772115442</v>
          </cell>
          <cell r="I45">
            <v>1.0399481445032233</v>
          </cell>
          <cell r="J45">
            <v>4.926070158173163</v>
          </cell>
          <cell r="K45">
            <v>27.36705643429535</v>
          </cell>
          <cell r="L45">
            <v>0.0981551826773956</v>
          </cell>
        </row>
        <row r="46">
          <cell r="H46">
            <v>0.3370498268366698</v>
          </cell>
          <cell r="I46">
            <v>1.0673244516494542</v>
          </cell>
          <cell r="J46">
            <v>5.055747402550047</v>
          </cell>
          <cell r="K46">
            <v>28.08748556972248</v>
          </cell>
          <cell r="L46">
            <v>0.10139562203398574</v>
          </cell>
        </row>
        <row r="47">
          <cell r="H47">
            <v>0.3403763465951294</v>
          </cell>
          <cell r="I47">
            <v>1.0778584308845764</v>
          </cell>
          <cell r="J47">
            <v>5.105645198926942</v>
          </cell>
          <cell r="K47">
            <v>28.364695549594117</v>
          </cell>
          <cell r="L47">
            <v>0.10264806903065085</v>
          </cell>
        </row>
        <row r="48">
          <cell r="H48">
            <v>0.3374643711975687</v>
          </cell>
          <cell r="I48">
            <v>1.0686371754589676</v>
          </cell>
          <cell r="J48">
            <v>5.061965567963531</v>
          </cell>
          <cell r="K48">
            <v>28.122030933130727</v>
          </cell>
          <cell r="L48">
            <v>0.10155153163603968</v>
          </cell>
        </row>
        <row r="49">
          <cell r="H49">
            <v>0.3379270633832217</v>
          </cell>
          <cell r="I49">
            <v>1.0701023673802021</v>
          </cell>
          <cell r="J49">
            <v>5.068905950748326</v>
          </cell>
          <cell r="K49">
            <v>28.160588615268477</v>
          </cell>
          <cell r="L49">
            <v>0.10172560612468327</v>
          </cell>
        </row>
        <row r="50">
          <cell r="H50">
            <v>0.332604606328854</v>
          </cell>
          <cell r="I50">
            <v>1.0532479200413711</v>
          </cell>
          <cell r="J50">
            <v>4.989069094932811</v>
          </cell>
          <cell r="K50">
            <v>27.717050527404506</v>
          </cell>
          <cell r="L50">
            <v>0.09972680209210272</v>
          </cell>
        </row>
        <row r="51">
          <cell r="H51">
            <v>0.3249360029649805</v>
          </cell>
          <cell r="I51">
            <v>1.0289640093891048</v>
          </cell>
          <cell r="J51">
            <v>4.874040044474707</v>
          </cell>
          <cell r="K51">
            <v>27.07800024708171</v>
          </cell>
          <cell r="L51">
            <v>0.09686098045603903</v>
          </cell>
        </row>
        <row r="52">
          <cell r="H52">
            <v>0.3245604458461501</v>
          </cell>
          <cell r="I52">
            <v>1.0277747451794754</v>
          </cell>
          <cell r="J52">
            <v>4.868406687692252</v>
          </cell>
          <cell r="K52">
            <v>27.046703820512512</v>
          </cell>
          <cell r="L52">
            <v>0.09672106223595843</v>
          </cell>
        </row>
        <row r="53">
          <cell r="H53">
            <v>0.32539559501810017</v>
          </cell>
          <cell r="I53">
            <v>1.0304193842239837</v>
          </cell>
          <cell r="J53">
            <v>4.880933925271504</v>
          </cell>
          <cell r="K53">
            <v>27.116299584841684</v>
          </cell>
          <cell r="L53">
            <v>0.09703226189398033</v>
          </cell>
        </row>
        <row r="54">
          <cell r="H54">
            <v>0.32259318028597134</v>
          </cell>
          <cell r="I54">
            <v>1.021545070905576</v>
          </cell>
          <cell r="J54">
            <v>4.83889770428957</v>
          </cell>
          <cell r="K54">
            <v>26.88276502383095</v>
          </cell>
          <cell r="L54">
            <v>0.09598879636477686</v>
          </cell>
        </row>
        <row r="55">
          <cell r="H55">
            <v>0.3179398278781038</v>
          </cell>
          <cell r="I55">
            <v>1.0068094549473288</v>
          </cell>
          <cell r="J55">
            <v>4.769097418171557</v>
          </cell>
          <cell r="K55">
            <v>26.494985656508653</v>
          </cell>
          <cell r="L55">
            <v>0.09426115064433221</v>
          </cell>
        </row>
        <row r="56">
          <cell r="H56">
            <v>0.3197148701764827</v>
          </cell>
          <cell r="I56">
            <v>1.0124304222255285</v>
          </cell>
          <cell r="J56">
            <v>4.795723052647241</v>
          </cell>
          <cell r="K56">
            <v>26.64290584804023</v>
          </cell>
          <cell r="L56">
            <v>0.09491942824088137</v>
          </cell>
        </row>
        <row r="57">
          <cell r="H57">
            <v>0.3386508353173874</v>
          </cell>
          <cell r="I57">
            <v>1.0723943118383934</v>
          </cell>
          <cell r="J57">
            <v>5.079762529760811</v>
          </cell>
          <cell r="K57">
            <v>28.220902943115618</v>
          </cell>
          <cell r="L57">
            <v>0.10199802378401564</v>
          </cell>
        </row>
        <row r="58">
          <cell r="H58">
            <v>0.3215443664790287</v>
          </cell>
          <cell r="I58">
            <v>1.0182238271835908</v>
          </cell>
          <cell r="J58">
            <v>4.82316549718543</v>
          </cell>
          <cell r="K58">
            <v>26.79536387325239</v>
          </cell>
          <cell r="L58">
            <v>0.09559885698537711</v>
          </cell>
        </row>
        <row r="59">
          <cell r="H59">
            <v>0.3010381700259732</v>
          </cell>
          <cell r="I59">
            <v>0.9532875384155819</v>
          </cell>
          <cell r="J59">
            <v>4.5155725503895985</v>
          </cell>
          <cell r="K59">
            <v>25.0865141688311</v>
          </cell>
          <cell r="L59">
            <v>0.08803969412496773</v>
          </cell>
        </row>
        <row r="60">
          <cell r="H60">
            <v>0.3102392154847024</v>
          </cell>
          <cell r="I60">
            <v>0.9824241823682244</v>
          </cell>
          <cell r="J60">
            <v>4.653588232270537</v>
          </cell>
          <cell r="K60">
            <v>25.853267957058534</v>
          </cell>
          <cell r="L60">
            <v>0.09141604650279209</v>
          </cell>
        </row>
        <row r="61">
          <cell r="H61">
            <v>0.30593836662100715</v>
          </cell>
          <cell r="I61">
            <v>0.9688048276331894</v>
          </cell>
          <cell r="J61">
            <v>4.589075499315108</v>
          </cell>
          <cell r="K61">
            <v>25.49486388508393</v>
          </cell>
          <cell r="L61">
            <v>0.08983467438947756</v>
          </cell>
        </row>
        <row r="62">
          <cell r="H62">
            <v>0.3060955304604483</v>
          </cell>
          <cell r="I62">
            <v>0.9693025131247529</v>
          </cell>
          <cell r="J62">
            <v>4.591432956906725</v>
          </cell>
          <cell r="K62">
            <v>25.507960871704025</v>
          </cell>
          <cell r="L62">
            <v>0.08989236439499076</v>
          </cell>
        </row>
        <row r="63">
          <cell r="H63">
            <v>0.3127722171131989</v>
          </cell>
          <cell r="I63">
            <v>0.9904453541917965</v>
          </cell>
          <cell r="J63">
            <v>4.691583256697983</v>
          </cell>
          <cell r="K63">
            <v>26.06435142609991</v>
          </cell>
          <cell r="L63">
            <v>0.09234997436319146</v>
          </cell>
        </row>
        <row r="64">
          <cell r="H64">
            <v>0.3158592218947886</v>
          </cell>
          <cell r="I64">
            <v>1.0002208693334973</v>
          </cell>
          <cell r="J64">
            <v>4.73788832842183</v>
          </cell>
          <cell r="K64">
            <v>26.321601824565718</v>
          </cell>
          <cell r="L64">
            <v>0.09349072332360124</v>
          </cell>
        </row>
        <row r="65">
          <cell r="H65">
            <v>0.3202231438472118</v>
          </cell>
          <cell r="I65">
            <v>1.0140399555161705</v>
          </cell>
          <cell r="J65">
            <v>4.803347157708177</v>
          </cell>
          <cell r="K65">
            <v>26.685261987267648</v>
          </cell>
          <cell r="L65">
            <v>0.09510809099258405</v>
          </cell>
        </row>
        <row r="66">
          <cell r="H66">
            <v>0.3009757701246927</v>
          </cell>
          <cell r="I66">
            <v>0.9530899387281935</v>
          </cell>
          <cell r="J66">
            <v>4.514636551870391</v>
          </cell>
          <cell r="K66">
            <v>25.081314177057724</v>
          </cell>
          <cell r="L66">
            <v>0.08801688337196692</v>
          </cell>
        </row>
        <row r="67">
          <cell r="H67">
            <v>0.3058111922909586</v>
          </cell>
          <cell r="I67">
            <v>0.9684021089213689</v>
          </cell>
          <cell r="J67">
            <v>4.587167884364379</v>
          </cell>
          <cell r="K67">
            <v>25.48426602424655</v>
          </cell>
          <cell r="L67">
            <v>0.08978799803207596</v>
          </cell>
        </row>
        <row r="68">
          <cell r="H68">
            <v>0.2956936340723365</v>
          </cell>
          <cell r="I68">
            <v>0.9363631745623989</v>
          </cell>
          <cell r="J68">
            <v>4.435404511085047</v>
          </cell>
          <cell r="K68">
            <v>24.64113617269471</v>
          </cell>
          <cell r="L68">
            <v>0.08609026346115847</v>
          </cell>
        </row>
        <row r="69">
          <cell r="H69">
            <v>0.27695223782869227</v>
          </cell>
          <cell r="I69">
            <v>0.8770154197908588</v>
          </cell>
          <cell r="J69">
            <v>4.154283567430385</v>
          </cell>
          <cell r="K69">
            <v>23.079353152391025</v>
          </cell>
          <cell r="L69">
            <v>0.07932455907420258</v>
          </cell>
        </row>
        <row r="70">
          <cell r="H70">
            <v>0.29068106628940044</v>
          </cell>
          <cell r="I70">
            <v>0.920490043249768</v>
          </cell>
          <cell r="J70">
            <v>4.360215994341007</v>
          </cell>
          <cell r="K70">
            <v>24.22342219078337</v>
          </cell>
          <cell r="L70">
            <v>0.08426990400065149</v>
          </cell>
        </row>
        <row r="71">
          <cell r="H71">
            <v>0.28156492004932454</v>
          </cell>
          <cell r="I71">
            <v>0.891622246822861</v>
          </cell>
          <cell r="J71">
            <v>4.2234738007398684</v>
          </cell>
          <cell r="K71">
            <v>23.463743337443713</v>
          </cell>
          <cell r="L71">
            <v>0.08097943646504563</v>
          </cell>
        </row>
        <row r="72">
          <cell r="H72">
            <v>0.28319507186858317</v>
          </cell>
          <cell r="I72">
            <v>0.8967843942505133</v>
          </cell>
          <cell r="J72">
            <v>4.2479260780287476</v>
          </cell>
          <cell r="K72">
            <v>23.59958932238193</v>
          </cell>
          <cell r="L72">
            <v>0.08156590943850725</v>
          </cell>
        </row>
        <row r="73">
          <cell r="H73">
            <v>0.27963994156989386</v>
          </cell>
          <cell r="I73">
            <v>0.8855264816379973</v>
          </cell>
          <cell r="J73">
            <v>4.194599123548408</v>
          </cell>
          <cell r="K73">
            <v>23.303328464157822</v>
          </cell>
          <cell r="L73">
            <v>0.08028798745755028</v>
          </cell>
        </row>
        <row r="74">
          <cell r="H74">
            <v>0.2809142923068199</v>
          </cell>
          <cell r="I74">
            <v>0.8895619256382631</v>
          </cell>
          <cell r="J74">
            <v>4.2137143846023</v>
          </cell>
          <cell r="K74">
            <v>23.40952435890166</v>
          </cell>
          <cell r="L74">
            <v>0.08074559944868565</v>
          </cell>
        </row>
        <row r="75">
          <cell r="H75">
            <v>0.2812263675290281</v>
          </cell>
          <cell r="I75">
            <v>0.8905501638419222</v>
          </cell>
          <cell r="J75">
            <v>4.218395512935421</v>
          </cell>
          <cell r="K75">
            <v>23.435530627419006</v>
          </cell>
          <cell r="L75">
            <v>0.08085774308042752</v>
          </cell>
        </row>
        <row r="76">
          <cell r="H76">
            <v>0.2780243602862961</v>
          </cell>
          <cell r="I76">
            <v>0.8804104742399377</v>
          </cell>
          <cell r="J76">
            <v>4.170365404294442</v>
          </cell>
          <cell r="K76">
            <v>23.168696690524676</v>
          </cell>
          <cell r="L76">
            <v>0.07970859079000632</v>
          </cell>
        </row>
        <row r="77">
          <cell r="H77">
            <v>0.28175908579281334</v>
          </cell>
          <cell r="I77">
            <v>0.8922371050105756</v>
          </cell>
          <cell r="J77">
            <v>4.2263862868922</v>
          </cell>
          <cell r="K77">
            <v>23.479923816067778</v>
          </cell>
          <cell r="L77">
            <v>0.08104924624284982</v>
          </cell>
        </row>
        <row r="78">
          <cell r="H78">
            <v>0.28991025323127023</v>
          </cell>
          <cell r="I78">
            <v>0.9180491352323558</v>
          </cell>
          <cell r="J78">
            <v>4.348653798469054</v>
          </cell>
          <cell r="K78">
            <v>24.15918776927252</v>
          </cell>
          <cell r="L78">
            <v>0.08399066841968933</v>
          </cell>
        </row>
        <row r="79">
          <cell r="H79">
            <v>0.28047869505965844</v>
          </cell>
          <cell r="I79">
            <v>0.8881825343555851</v>
          </cell>
          <cell r="J79">
            <v>4.207180425894878</v>
          </cell>
          <cell r="K79">
            <v>23.373224588304872</v>
          </cell>
          <cell r="L79">
            <v>0.08058912049026161</v>
          </cell>
        </row>
        <row r="80">
          <cell r="H80">
            <v>0.28066675869086033</v>
          </cell>
          <cell r="I80">
            <v>0.8887780691877244</v>
          </cell>
          <cell r="J80">
            <v>4.210001380362906</v>
          </cell>
          <cell r="K80">
            <v>23.388896557571695</v>
          </cell>
          <cell r="L80">
            <v>0.08065667086467192</v>
          </cell>
        </row>
        <row r="81">
          <cell r="H81">
            <v>0.325135959968973</v>
          </cell>
          <cell r="I81">
            <v>1.0295972065684145</v>
          </cell>
          <cell r="J81">
            <v>4.844525803537698</v>
          </cell>
          <cell r="K81">
            <v>26.823716697440272</v>
          </cell>
          <cell r="L81">
            <v>0.09693042272409211</v>
          </cell>
        </row>
        <row r="82">
          <cell r="H82">
            <v>0.264824206979168</v>
          </cell>
          <cell r="I82">
            <v>0.8386099887673653</v>
          </cell>
          <cell r="J82">
            <v>3.9193982632916864</v>
          </cell>
          <cell r="K82">
            <v>21.627310236632052</v>
          </cell>
          <cell r="L82">
            <v>0.07493337171450225</v>
          </cell>
        </row>
        <row r="83">
          <cell r="H83">
            <v>0.27321960346577373</v>
          </cell>
          <cell r="I83">
            <v>0.8651954109749501</v>
          </cell>
          <cell r="J83">
            <v>4.016328170946874</v>
          </cell>
          <cell r="K83">
            <v>22.085251280150043</v>
          </cell>
          <cell r="L83">
            <v>0.07789108533832786</v>
          </cell>
        </row>
        <row r="84">
          <cell r="H84">
            <v>0.2640495753773419</v>
          </cell>
          <cell r="I84">
            <v>0.8361569886949161</v>
          </cell>
          <cell r="J84">
            <v>3.855123800509192</v>
          </cell>
          <cell r="K84">
            <v>21.123966030187354</v>
          </cell>
          <cell r="L84">
            <v>0.07458234846415825</v>
          </cell>
        </row>
        <row r="85">
          <cell r="H85">
            <v>0.26301498358470543</v>
          </cell>
          <cell r="I85">
            <v>0.8328807813515672</v>
          </cell>
          <cell r="J85">
            <v>3.8137172619782285</v>
          </cell>
          <cell r="K85">
            <v>20.82201953378918</v>
          </cell>
          <cell r="L85">
            <v>0.0741751993213539</v>
          </cell>
        </row>
        <row r="86">
          <cell r="H86">
            <v>0.2557683736079282</v>
          </cell>
          <cell r="I86">
            <v>0.8099331830917726</v>
          </cell>
          <cell r="J86">
            <v>3.683064579954166</v>
          </cell>
          <cell r="K86">
            <v>20.035189265954376</v>
          </cell>
          <cell r="L86">
            <v>0.07156431902354655</v>
          </cell>
        </row>
        <row r="87">
          <cell r="H87">
            <v>0.2618926255807441</v>
          </cell>
          <cell r="I87">
            <v>0.8293266476723564</v>
          </cell>
          <cell r="J87">
            <v>3.745064545804641</v>
          </cell>
          <cell r="K87">
            <v>20.29667848250767</v>
          </cell>
          <cell r="L87">
            <v>0.0736942046661771</v>
          </cell>
        </row>
        <row r="88">
          <cell r="H88">
            <v>0.2639124555093539</v>
          </cell>
          <cell r="I88">
            <v>0.8357227757796206</v>
          </cell>
          <cell r="J88">
            <v>3.747556868232825</v>
          </cell>
          <cell r="K88">
            <v>20.23328825571713</v>
          </cell>
          <cell r="L88">
            <v>0.07437301312910134</v>
          </cell>
        </row>
        <row r="89">
          <cell r="H89">
            <v>0.25934696269417046</v>
          </cell>
          <cell r="I89">
            <v>0.8212653818648731</v>
          </cell>
          <cell r="J89">
            <v>3.6567921739878035</v>
          </cell>
          <cell r="K89">
            <v>19.66714467097459</v>
          </cell>
          <cell r="L89">
            <v>0.07270154089398394</v>
          </cell>
        </row>
        <row r="90">
          <cell r="H90">
            <v>0.2659061423792311</v>
          </cell>
          <cell r="I90">
            <v>0.8420361175342319</v>
          </cell>
          <cell r="J90">
            <v>3.7226859933092356</v>
          </cell>
          <cell r="K90">
            <v>19.942960678442333</v>
          </cell>
          <cell r="L90">
            <v>0.07500346718710599</v>
          </cell>
        </row>
        <row r="91">
          <cell r="H91">
            <v>0.25467192980360776</v>
          </cell>
          <cell r="I91">
            <v>0.8064611110447578</v>
          </cell>
          <cell r="J91">
            <v>3.539939824270148</v>
          </cell>
          <cell r="K91">
            <v>18.888168127100908</v>
          </cell>
          <cell r="L91">
            <v>0.07094612249080984</v>
          </cell>
        </row>
        <row r="92">
          <cell r="H92">
            <v>0.25227677954191113</v>
          </cell>
          <cell r="I92">
            <v>0.7988764685493853</v>
          </cell>
          <cell r="J92">
            <v>3.4814195576783735</v>
          </cell>
          <cell r="K92">
            <v>18.500297166406813</v>
          </cell>
          <cell r="L92">
            <v>0.07004659267737533</v>
          </cell>
        </row>
        <row r="93">
          <cell r="H93">
            <v>0.2489476027905596</v>
          </cell>
          <cell r="I93">
            <v>0.7883340755034388</v>
          </cell>
          <cell r="J93">
            <v>3.410582158230666</v>
          </cell>
          <cell r="K93">
            <v>18.04870120231557</v>
          </cell>
          <cell r="L93">
            <v>0.06881545557533221</v>
          </cell>
        </row>
        <row r="94">
          <cell r="H94">
            <v>0.24430685895150067</v>
          </cell>
          <cell r="I94">
            <v>0.7736383866797522</v>
          </cell>
          <cell r="J94">
            <v>3.322573281740409</v>
          </cell>
          <cell r="K94">
            <v>17.508658224857548</v>
          </cell>
          <cell r="L94">
            <v>0.06712209073249895</v>
          </cell>
        </row>
        <row r="95">
          <cell r="H95">
            <v>0.23881037684899434</v>
          </cell>
          <cell r="I95">
            <v>0.7562328600218153</v>
          </cell>
          <cell r="J95">
            <v>3.2239400874614232</v>
          </cell>
          <cell r="K95">
            <v>16.915735026803763</v>
          </cell>
          <cell r="L95">
            <v>0.06513219578912692</v>
          </cell>
        </row>
        <row r="96">
          <cell r="H96">
            <v>0.23761835745934468</v>
          </cell>
          <cell r="I96">
            <v>0.7524581319545914</v>
          </cell>
          <cell r="J96">
            <v>3.1840859899552183</v>
          </cell>
          <cell r="K96">
            <v>16.633285022154126</v>
          </cell>
          <cell r="L96">
            <v>0.06465435105047147</v>
          </cell>
        </row>
        <row r="97">
          <cell r="H97">
            <v>0.23137381524664435</v>
          </cell>
          <cell r="I97">
            <v>0.7326837482810404</v>
          </cell>
          <cell r="J97">
            <v>3.07727174278037</v>
          </cell>
          <cell r="K97">
            <v>16.003355554559565</v>
          </cell>
          <cell r="L97">
            <v>0.06240963129464189</v>
          </cell>
        </row>
        <row r="98">
          <cell r="H98">
            <v>0.22848304136289954</v>
          </cell>
          <cell r="I98">
            <v>0.7235296309825152</v>
          </cell>
          <cell r="J98">
            <v>3.015976145990274</v>
          </cell>
          <cell r="K98">
            <v>15.6130078264648</v>
          </cell>
          <cell r="L98">
            <v>0.06133842850708793</v>
          </cell>
        </row>
        <row r="99">
          <cell r="H99">
            <v>0.2206233169638899</v>
          </cell>
          <cell r="I99">
            <v>0.6986405037189847</v>
          </cell>
          <cell r="J99">
            <v>2.8901654522269578</v>
          </cell>
          <cell r="K99">
            <v>14.892073895062568</v>
          </cell>
          <cell r="L99">
            <v>0.058551337766849454</v>
          </cell>
        </row>
        <row r="100">
          <cell r="H100">
            <v>0.22660009490152458</v>
          </cell>
          <cell r="I100">
            <v>0.7175669671881612</v>
          </cell>
          <cell r="J100">
            <v>2.94580123371982</v>
          </cell>
          <cell r="K100">
            <v>15.106672993434968</v>
          </cell>
          <cell r="L100">
            <v>0.06054743432083004</v>
          </cell>
        </row>
        <row r="101">
          <cell r="H101">
            <v>0.21444453366388333</v>
          </cell>
          <cell r="I101">
            <v>0.6790743566022972</v>
          </cell>
          <cell r="J101">
            <v>2.7663344842640947</v>
          </cell>
          <cell r="K101">
            <v>14.117598466205651</v>
          </cell>
          <cell r="L101">
            <v>0.056284214466077426</v>
          </cell>
        </row>
        <row r="102">
          <cell r="H102">
            <v>0.21566581600842508</v>
          </cell>
          <cell r="I102">
            <v>0.6829417506933461</v>
          </cell>
          <cell r="J102">
            <v>2.760522444907841</v>
          </cell>
          <cell r="K102">
            <v>14.018278040547626</v>
          </cell>
          <cell r="L102">
            <v>0.05662596270634998</v>
          </cell>
        </row>
        <row r="103">
          <cell r="H103">
            <v>0.20129050825258119</v>
          </cell>
          <cell r="I103">
            <v>0.6374199427998405</v>
          </cell>
          <cell r="J103">
            <v>2.556389454807781</v>
          </cell>
          <cell r="K103">
            <v>12.916140946207289</v>
          </cell>
          <cell r="L103">
            <v>0.051664882173427164</v>
          </cell>
        </row>
        <row r="104">
          <cell r="H104">
            <v>0.19031940901642386</v>
          </cell>
          <cell r="I104">
            <v>0.6026781285520089</v>
          </cell>
          <cell r="J104">
            <v>2.3980245536069407</v>
          </cell>
          <cell r="K104">
            <v>12.053562571040175</v>
          </cell>
          <cell r="L104">
            <v>0.047922910912963995</v>
          </cell>
        </row>
        <row r="105">
          <cell r="H105">
            <v>0.17765945780624726</v>
          </cell>
          <cell r="I105">
            <v>0.5625882830531164</v>
          </cell>
          <cell r="J105">
            <v>2.2207432225780903</v>
          </cell>
          <cell r="K105">
            <v>11.103716112890451</v>
          </cell>
          <cell r="L105">
            <v>0.043692545928415025</v>
          </cell>
        </row>
        <row r="106">
          <cell r="H106">
            <v>0.15131693088740275</v>
          </cell>
          <cell r="I106">
            <v>0.479170281143442</v>
          </cell>
          <cell r="J106">
            <v>1.8763299430037939</v>
          </cell>
          <cell r="K106">
            <v>9.331210738056502</v>
          </cell>
          <cell r="L106">
            <v>0.03528121196432189</v>
          </cell>
        </row>
        <row r="107">
          <cell r="H107">
            <v>0.14185391784893733</v>
          </cell>
          <cell r="I107">
            <v>0.4492040731883015</v>
          </cell>
          <cell r="J107">
            <v>1.744803189541929</v>
          </cell>
          <cell r="K107">
            <v>8.629446669143686</v>
          </cell>
          <cell r="L107">
            <v>0.03230524972628608</v>
          </cell>
        </row>
        <row r="108">
          <cell r="H108">
            <v>0.13148241807760058</v>
          </cell>
          <cell r="I108">
            <v>0.4163609905790685</v>
          </cell>
          <cell r="J108">
            <v>1.604085500546727</v>
          </cell>
          <cell r="K108">
            <v>7.888945084656033</v>
          </cell>
          <cell r="L108">
            <v>0.02912367657120446</v>
          </cell>
        </row>
        <row r="109">
          <cell r="H109">
            <v>0.12705502904824517</v>
          </cell>
          <cell r="I109">
            <v>0.40234092531944304</v>
          </cell>
          <cell r="J109">
            <v>1.5373658514837663</v>
          </cell>
          <cell r="K109">
            <v>7.517422552021169</v>
          </cell>
          <cell r="L109">
            <v>0.027734384803206204</v>
          </cell>
        </row>
        <row r="110">
          <cell r="H110">
            <v>0.1209164252734936</v>
          </cell>
          <cell r="I110">
            <v>0.38290201336606305</v>
          </cell>
          <cell r="J110">
            <v>1.450997103281923</v>
          </cell>
          <cell r="K110">
            <v>7.05345814095379</v>
          </cell>
          <cell r="L110">
            <v>0.02587073329599022</v>
          </cell>
        </row>
        <row r="111">
          <cell r="H111">
            <v>0.11715971475386902</v>
          </cell>
          <cell r="I111">
            <v>0.3710057633872519</v>
          </cell>
          <cell r="J111">
            <v>1.394200605571041</v>
          </cell>
          <cell r="K111">
            <v>6.736683598347466</v>
          </cell>
          <cell r="L111">
            <v>0.024707681620115923</v>
          </cell>
        </row>
        <row r="112">
          <cell r="H112">
            <v>0.1166897144039633</v>
          </cell>
          <cell r="I112">
            <v>0.3695174289458838</v>
          </cell>
          <cell r="J112">
            <v>1.3769386299667667</v>
          </cell>
          <cell r="K112">
            <v>6.612417149557918</v>
          </cell>
          <cell r="L112">
            <v>0.02447663596733915</v>
          </cell>
        </row>
        <row r="113">
          <cell r="H113">
            <v>0.11920414821436813</v>
          </cell>
          <cell r="I113">
            <v>0.3774798026788324</v>
          </cell>
          <cell r="J113">
            <v>1.394688534108107</v>
          </cell>
          <cell r="K113">
            <v>6.655564941968884</v>
          </cell>
          <cell r="L113">
            <v>0.025085165834930447</v>
          </cell>
        </row>
        <row r="114">
          <cell r="H114">
            <v>0.11909591681298003</v>
          </cell>
          <cell r="I114">
            <v>0.3771370699077701</v>
          </cell>
          <cell r="J114">
            <v>1.381512635030568</v>
          </cell>
          <cell r="K114">
            <v>6.550275424713899</v>
          </cell>
          <cell r="L114">
            <v>0.024951359722607022</v>
          </cell>
        </row>
        <row r="115">
          <cell r="H115">
            <v>0.11876240031043862</v>
          </cell>
          <cell r="I115">
            <v>0.37608093431638895</v>
          </cell>
          <cell r="J115">
            <v>1.365767603570044</v>
          </cell>
          <cell r="K115">
            <v>6.432963350148756</v>
          </cell>
          <cell r="L115">
            <v>0.024752100748764133</v>
          </cell>
        </row>
        <row r="116">
          <cell r="H116">
            <v>0.1177813365267033</v>
          </cell>
          <cell r="I116">
            <v>0.3729742323345605</v>
          </cell>
          <cell r="J116">
            <v>1.3427072364044175</v>
          </cell>
          <cell r="K116">
            <v>6.281671281424174</v>
          </cell>
          <cell r="L116">
            <v>0.0243691162866511</v>
          </cell>
        </row>
        <row r="117">
          <cell r="H117">
            <v>0.11881730912619232</v>
          </cell>
          <cell r="I117">
            <v>0.3762548122329423</v>
          </cell>
          <cell r="J117">
            <v>1.342635593125973</v>
          </cell>
          <cell r="K117">
            <v>6.237908729125094</v>
          </cell>
          <cell r="L117">
            <v>0.02455124985783364</v>
          </cell>
        </row>
        <row r="118">
          <cell r="H118">
            <v>0.11639778197025889</v>
          </cell>
          <cell r="I118">
            <v>0.36859297623915316</v>
          </cell>
          <cell r="J118">
            <v>1.3036551580668994</v>
          </cell>
          <cell r="K118">
            <v>6.013885401796706</v>
          </cell>
          <cell r="L118">
            <v>0.023762655338095743</v>
          </cell>
        </row>
        <row r="119">
          <cell r="H119">
            <v>0.11733225728390875</v>
          </cell>
          <cell r="I119">
            <v>0.371552148065711</v>
          </cell>
          <cell r="J119">
            <v>1.3023880558513867</v>
          </cell>
          <cell r="K119">
            <v>5.9643897452653585</v>
          </cell>
          <cell r="L119">
            <v>0.023910576302425077</v>
          </cell>
        </row>
        <row r="120">
          <cell r="H120">
            <v>0.11625610192066158</v>
          </cell>
          <cell r="I120">
            <v>0.36814432274876163</v>
          </cell>
          <cell r="J120">
            <v>1.278817121127277</v>
          </cell>
          <cell r="K120">
            <v>5.812805096033075</v>
          </cell>
          <cell r="L120">
            <v>0.023495700143935525</v>
          </cell>
        </row>
        <row r="121">
          <cell r="H121">
            <v>0.12282994278957399</v>
          </cell>
          <cell r="I121">
            <v>0.3889614855003176</v>
          </cell>
          <cell r="J121">
            <v>1.338846376406356</v>
          </cell>
          <cell r="K121">
            <v>6.039138853820718</v>
          </cell>
          <cell r="L121">
            <v>0.025221851341292668</v>
          </cell>
        </row>
        <row r="122">
          <cell r="H122">
            <v>0.11520802335339515</v>
          </cell>
          <cell r="I122">
            <v>0.3648254072857513</v>
          </cell>
          <cell r="J122">
            <v>1.2442466522166673</v>
          </cell>
          <cell r="K122">
            <v>5.568387795414096</v>
          </cell>
          <cell r="L122">
            <v>0.02296909968040995</v>
          </cell>
        </row>
        <row r="123">
          <cell r="H123">
            <v>0.11616061871119675</v>
          </cell>
          <cell r="I123">
            <v>0.36784195925212304</v>
          </cell>
          <cell r="J123">
            <v>1.2429186202098048</v>
          </cell>
          <cell r="K123">
            <v>5.517629388781842</v>
          </cell>
          <cell r="L123">
            <v>0.023110471680737918</v>
          </cell>
        </row>
        <row r="124">
          <cell r="H124">
            <v>0.11749503949257399</v>
          </cell>
          <cell r="I124">
            <v>0.3720676250598176</v>
          </cell>
          <cell r="J124">
            <v>1.2454474186212838</v>
          </cell>
          <cell r="K124">
            <v>5.483101842986783</v>
          </cell>
          <cell r="L124">
            <v>0.02335503757570749</v>
          </cell>
        </row>
        <row r="125">
          <cell r="H125">
            <v>0.11492597628461615</v>
          </cell>
          <cell r="I125">
            <v>0.3639322582346178</v>
          </cell>
          <cell r="J125">
            <v>1.2067227509884693</v>
          </cell>
          <cell r="K125">
            <v>5.26744057971157</v>
          </cell>
          <cell r="L125">
            <v>0.022519318274878932</v>
          </cell>
        </row>
        <row r="126">
          <cell r="H126">
            <v>0.11489271709103102</v>
          </cell>
          <cell r="I126">
            <v>0.36382693745493155</v>
          </cell>
          <cell r="J126">
            <v>1.194884257746722</v>
          </cell>
          <cell r="K126">
            <v>5.170172269096392</v>
          </cell>
          <cell r="L126">
            <v>0.022380964102154496</v>
          </cell>
        </row>
        <row r="127">
          <cell r="H127">
            <v>0.11587595529569458</v>
          </cell>
          <cell r="I127">
            <v>0.3669405251030328</v>
          </cell>
          <cell r="J127">
            <v>1.1935223395456538</v>
          </cell>
          <cell r="K127">
            <v>5.117854692226507</v>
          </cell>
          <cell r="L127">
            <v>0.02251808913396716</v>
          </cell>
        </row>
        <row r="128">
          <cell r="H128">
            <v>0.1113507072358829</v>
          </cell>
          <cell r="I128">
            <v>0.3526105729136292</v>
          </cell>
          <cell r="J128">
            <v>1.1357772138060052</v>
          </cell>
          <cell r="K128">
            <v>4.825197313554922</v>
          </cell>
          <cell r="L128">
            <v>0.021154535748064026</v>
          </cell>
        </row>
        <row r="129">
          <cell r="H129">
            <v>0.10797718762117296</v>
          </cell>
          <cell r="I129">
            <v>0.34192776080038106</v>
          </cell>
          <cell r="J129">
            <v>1.0905695949738468</v>
          </cell>
          <cell r="K129">
            <v>4.5890304738998475</v>
          </cell>
          <cell r="L129">
            <v>0.020118821331072775</v>
          </cell>
        </row>
        <row r="130">
          <cell r="H130">
            <v>0.09958674154658306</v>
          </cell>
          <cell r="I130">
            <v>0.31535801489751303</v>
          </cell>
          <cell r="J130">
            <v>0.9958674154658308</v>
          </cell>
          <cell r="K130">
            <v>4.149447564440961</v>
          </cell>
          <cell r="L130">
            <v>0.017801684938654392</v>
          </cell>
        </row>
        <row r="131">
          <cell r="H131">
            <v>0.10186889569694106</v>
          </cell>
          <cell r="I131">
            <v>0.3225848363736467</v>
          </cell>
          <cell r="J131">
            <v>1.0186889569694106</v>
          </cell>
          <cell r="K131">
            <v>4.244537320705878</v>
          </cell>
          <cell r="L131">
            <v>0.018517534480569402</v>
          </cell>
        </row>
        <row r="132">
          <cell r="H132">
            <v>0.10627516522924818</v>
          </cell>
          <cell r="I132">
            <v>0.3365380232259526</v>
          </cell>
          <cell r="J132">
            <v>1.0627516522924818</v>
          </cell>
          <cell r="K132">
            <v>4.428131884552008</v>
          </cell>
          <cell r="L132">
            <v>0.019823352366603913</v>
          </cell>
        </row>
        <row r="133">
          <cell r="H133">
            <v>0.10722603287332114</v>
          </cell>
          <cell r="I133">
            <v>0.33954910409885025</v>
          </cell>
          <cell r="J133">
            <v>1.0722603287332113</v>
          </cell>
          <cell r="K133">
            <v>4.467751369721714</v>
          </cell>
          <cell r="L133">
            <v>0.020230905545440808</v>
          </cell>
        </row>
        <row r="134">
          <cell r="H134">
            <v>0.1074811727559052</v>
          </cell>
          <cell r="I134">
            <v>0.34035704706036646</v>
          </cell>
          <cell r="J134">
            <v>1.074811727559052</v>
          </cell>
          <cell r="K134">
            <v>4.478382198162717</v>
          </cell>
          <cell r="L134">
            <v>0.02045553252342824</v>
          </cell>
        </row>
        <row r="135">
          <cell r="H135">
            <v>0.10612616970194996</v>
          </cell>
          <cell r="I135">
            <v>0.3360662040561749</v>
          </cell>
          <cell r="J135">
            <v>1.0612616970194997</v>
          </cell>
          <cell r="K135">
            <v>4.421923737581248</v>
          </cell>
          <cell r="L135">
            <v>0.02023442991092088</v>
          </cell>
        </row>
        <row r="136">
          <cell r="H136">
            <v>0.10816884304669852</v>
          </cell>
          <cell r="I136">
            <v>0.34253466964787865</v>
          </cell>
          <cell r="J136">
            <v>1.0816884304669852</v>
          </cell>
          <cell r="K136">
            <v>4.507035126945772</v>
          </cell>
          <cell r="L136">
            <v>0.020969008296585545</v>
          </cell>
        </row>
        <row r="137">
          <cell r="H137">
            <v>0.11162748256819441</v>
          </cell>
          <cell r="I137">
            <v>0.3534870281326156</v>
          </cell>
          <cell r="J137">
            <v>1.1162748256819441</v>
          </cell>
          <cell r="K137">
            <v>4.651145107008101</v>
          </cell>
          <cell r="L137">
            <v>0.022139909190619464</v>
          </cell>
        </row>
        <row r="138">
          <cell r="H138">
            <v>0.11268295198493761</v>
          </cell>
          <cell r="I138">
            <v>0.3568293479523024</v>
          </cell>
          <cell r="J138">
            <v>1.126829519849376</v>
          </cell>
          <cell r="K138">
            <v>4.6951229993724</v>
          </cell>
          <cell r="L138">
            <v>0.02263604260899201</v>
          </cell>
        </row>
        <row r="139">
          <cell r="H139">
            <v>0.11635939671197179</v>
          </cell>
          <cell r="I139">
            <v>0.368471422921244</v>
          </cell>
          <cell r="J139">
            <v>1.163593967119718</v>
          </cell>
          <cell r="K139">
            <v>4.848308196332158</v>
          </cell>
          <cell r="L139">
            <v>0.02394598983261122</v>
          </cell>
        </row>
        <row r="140">
          <cell r="H140">
            <v>0.11357861166735461</v>
          </cell>
          <cell r="I140">
            <v>0.3596656036132896</v>
          </cell>
          <cell r="J140">
            <v>1.1357861166735461</v>
          </cell>
          <cell r="K140">
            <v>4.732442152806442</v>
          </cell>
          <cell r="L140">
            <v>0.023295012700711847</v>
          </cell>
        </row>
        <row r="141">
          <cell r="H141">
            <v>0.11909701934278574</v>
          </cell>
          <cell r="I141">
            <v>0.37714056125215484</v>
          </cell>
          <cell r="J141">
            <v>1.1909701934278574</v>
          </cell>
          <cell r="K141">
            <v>4.9623758059494065</v>
          </cell>
          <cell r="L141">
            <v>0.025013211575793167</v>
          </cell>
        </row>
        <row r="142">
          <cell r="H142">
            <v>0.12222569415858779</v>
          </cell>
          <cell r="I142">
            <v>0.3870480315021947</v>
          </cell>
          <cell r="J142">
            <v>1.222256941585878</v>
          </cell>
          <cell r="K142">
            <v>5.092737256607824</v>
          </cell>
          <cell r="L142">
            <v>0.026005301100038677</v>
          </cell>
        </row>
        <row r="143">
          <cell r="H143">
            <v>0.13102241351250027</v>
          </cell>
          <cell r="I143">
            <v>0.41490430945625084</v>
          </cell>
          <cell r="J143">
            <v>1.3102241351250026</v>
          </cell>
          <cell r="K143">
            <v>5.459267229687511</v>
          </cell>
          <cell r="L143">
            <v>0.028862670446411172</v>
          </cell>
        </row>
        <row r="144">
          <cell r="H144">
            <v>0.13284328508744775</v>
          </cell>
          <cell r="I144">
            <v>0.42067040277691786</v>
          </cell>
          <cell r="J144">
            <v>1.3284328508744774</v>
          </cell>
          <cell r="K144">
            <v>5.535136878643656</v>
          </cell>
          <cell r="L144">
            <v>0.029466430398453876</v>
          </cell>
        </row>
        <row r="145">
          <cell r="H145">
            <v>0.14193576815222042</v>
          </cell>
          <cell r="I145">
            <v>0.44946326581536467</v>
          </cell>
          <cell r="J145">
            <v>1.4193576815222042</v>
          </cell>
          <cell r="K145">
            <v>5.913990339675851</v>
          </cell>
          <cell r="L145">
            <v>0.032542873398369414</v>
          </cell>
        </row>
        <row r="146">
          <cell r="H146">
            <v>0.1453516150577394</v>
          </cell>
          <cell r="I146">
            <v>0.46028011434950805</v>
          </cell>
          <cell r="J146">
            <v>1.453516150577394</v>
          </cell>
          <cell r="K146">
            <v>6.056317294072475</v>
          </cell>
          <cell r="L146">
            <v>0.03372468567054423</v>
          </cell>
        </row>
        <row r="147">
          <cell r="H147">
            <v>0.15183316851774578</v>
          </cell>
          <cell r="I147">
            <v>0.4808050336395283</v>
          </cell>
          <cell r="J147">
            <v>1.5183316851774578</v>
          </cell>
          <cell r="K147">
            <v>6.326382021572741</v>
          </cell>
          <cell r="L147">
            <v>0.036005438186935045</v>
          </cell>
        </row>
        <row r="148">
          <cell r="H148">
            <v>0.1569150946892488</v>
          </cell>
          <cell r="I148">
            <v>0.4968977998492879</v>
          </cell>
          <cell r="J148">
            <v>1.569150946892488</v>
          </cell>
          <cell r="K148">
            <v>6.538128945385368</v>
          </cell>
          <cell r="L148">
            <v>0.03782815873458045</v>
          </cell>
        </row>
        <row r="149">
          <cell r="H149">
            <v>0.16053498312710912</v>
          </cell>
          <cell r="I149">
            <v>0.5083607799025123</v>
          </cell>
          <cell r="J149">
            <v>1.6053498312710912</v>
          </cell>
          <cell r="K149">
            <v>6.688957630296213</v>
          </cell>
          <cell r="L149">
            <v>0.039144671065411855</v>
          </cell>
        </row>
        <row r="150">
          <cell r="H150">
            <v>0.1772059616597595</v>
          </cell>
          <cell r="I150">
            <v>0.5611522119225717</v>
          </cell>
          <cell r="J150">
            <v>1.7720596165975948</v>
          </cell>
          <cell r="K150">
            <v>7.383581735823312</v>
          </cell>
          <cell r="L150">
            <v>0.045397883995319695</v>
          </cell>
        </row>
        <row r="151">
          <cell r="H151">
            <v>0.1912941966641613</v>
          </cell>
          <cell r="I151">
            <v>0.6057649561031775</v>
          </cell>
          <cell r="J151">
            <v>1.912941966641613</v>
          </cell>
          <cell r="K151">
            <v>7.970591527673387</v>
          </cell>
          <cell r="L151">
            <v>0.05091793828232093</v>
          </cell>
        </row>
        <row r="152">
          <cell r="H152">
            <v>0.17817257312595403</v>
          </cell>
          <cell r="I152">
            <v>0.5642131482321877</v>
          </cell>
          <cell r="J152">
            <v>1.7817257312595403</v>
          </cell>
          <cell r="K152">
            <v>7.423857213581417</v>
          </cell>
          <cell r="L152">
            <v>0.04576984017976782</v>
          </cell>
        </row>
        <row r="153">
          <cell r="H153">
            <v>0.17103239545426824</v>
          </cell>
          <cell r="I153">
            <v>0.5416025856051827</v>
          </cell>
          <cell r="J153">
            <v>1.7103239545426827</v>
          </cell>
          <cell r="K153">
            <v>7.12634981059451</v>
          </cell>
          <cell r="L153">
            <v>0.043046285876021925</v>
          </cell>
        </row>
        <row r="154">
          <cell r="H154">
            <v>0.17316280817650492</v>
          </cell>
          <cell r="I154">
            <v>0.5483488925589323</v>
          </cell>
          <cell r="J154">
            <v>1.7316280817650491</v>
          </cell>
          <cell r="K154">
            <v>7.2151170073543724</v>
          </cell>
          <cell r="L154">
            <v>0.043853074637484134</v>
          </cell>
        </row>
        <row r="155">
          <cell r="H155">
            <v>0.1762255097638373</v>
          </cell>
          <cell r="I155">
            <v>0.5580474475854847</v>
          </cell>
          <cell r="J155">
            <v>1.762255097638373</v>
          </cell>
          <cell r="K155">
            <v>7.342729573493222</v>
          </cell>
          <cell r="L155">
            <v>0.04502163691373618</v>
          </cell>
        </row>
        <row r="156">
          <cell r="H156">
            <v>0.13831367784734042</v>
          </cell>
          <cell r="I156">
            <v>0.4379933131832447</v>
          </cell>
          <cell r="J156">
            <v>1.383136778473404</v>
          </cell>
          <cell r="K156">
            <v>5.763069910305851</v>
          </cell>
          <cell r="L156">
            <v>0.03130515168033706</v>
          </cell>
        </row>
        <row r="157">
          <cell r="H157">
            <v>0.13590083632393907</v>
          </cell>
          <cell r="I157">
            <v>0.43035264835914033</v>
          </cell>
          <cell r="J157">
            <v>1.3590083632393908</v>
          </cell>
          <cell r="K157">
            <v>5.662534846830795</v>
          </cell>
          <cell r="L157">
            <v>0.030489570876375688</v>
          </cell>
        </row>
        <row r="158">
          <cell r="H158">
            <v>0.13855516879088345</v>
          </cell>
          <cell r="I158">
            <v>0.4387580345044642</v>
          </cell>
          <cell r="J158">
            <v>1.3855516879088345</v>
          </cell>
          <cell r="K158">
            <v>5.773132032953478</v>
          </cell>
          <cell r="L158">
            <v>0.031387174040071</v>
          </cell>
        </row>
        <row r="159">
          <cell r="H159">
            <v>0.14301221146416843</v>
          </cell>
          <cell r="I159">
            <v>0.4528720029698667</v>
          </cell>
          <cell r="J159">
            <v>1.4301221146416843</v>
          </cell>
          <cell r="K159">
            <v>5.958842144340352</v>
          </cell>
          <cell r="L159">
            <v>0.03291378299980105</v>
          </cell>
        </row>
        <row r="160">
          <cell r="H160">
            <v>0.14706906207749265</v>
          </cell>
          <cell r="I160">
            <v>0.4657186965787267</v>
          </cell>
          <cell r="J160">
            <v>1.4706906207749264</v>
          </cell>
          <cell r="K160">
            <v>6.127877586562194</v>
          </cell>
          <cell r="L160">
            <v>0.03432417456593025</v>
          </cell>
        </row>
        <row r="161">
          <cell r="H161">
            <v>0.15792748467860704</v>
          </cell>
          <cell r="I161">
            <v>0.5001037014822556</v>
          </cell>
          <cell r="J161">
            <v>1.5792748467860704</v>
          </cell>
          <cell r="K161">
            <v>6.580311861608627</v>
          </cell>
          <cell r="L161">
            <v>0.03819484003682605</v>
          </cell>
        </row>
        <row r="162">
          <cell r="H162">
            <v>0.16169686343124423</v>
          </cell>
          <cell r="I162">
            <v>0.5120400675322734</v>
          </cell>
          <cell r="J162">
            <v>1.6169686343124423</v>
          </cell>
          <cell r="K162">
            <v>6.737369309635176</v>
          </cell>
          <cell r="L162">
            <v>0.03957040646567092</v>
          </cell>
        </row>
        <row r="163">
          <cell r="H163">
            <v>0.17067503074005377</v>
          </cell>
          <cell r="I163">
            <v>0.5404709306768369</v>
          </cell>
          <cell r="J163">
            <v>1.7067503074005375</v>
          </cell>
          <cell r="K163">
            <v>7.111459614168907</v>
          </cell>
          <cell r="L163">
            <v>0.04291144137625322</v>
          </cell>
        </row>
        <row r="164">
          <cell r="H164">
            <v>0.17436359156845002</v>
          </cell>
          <cell r="I164">
            <v>0.5521513733000918</v>
          </cell>
          <cell r="J164">
            <v>1.7436359156845003</v>
          </cell>
          <cell r="K164">
            <v>7.2651496486854175</v>
          </cell>
          <cell r="L164">
            <v>0.04431000786058638</v>
          </cell>
        </row>
        <row r="165">
          <cell r="H165">
            <v>0.18168307013033774</v>
          </cell>
          <cell r="I165">
            <v>0.5753297220794028</v>
          </cell>
          <cell r="J165">
            <v>1.8168307013033778</v>
          </cell>
          <cell r="K165">
            <v>7.570127922097407</v>
          </cell>
          <cell r="L165">
            <v>0.0471291718101477</v>
          </cell>
        </row>
        <row r="166">
          <cell r="H166">
            <v>0.18818546548175172</v>
          </cell>
          <cell r="I166">
            <v>0.5959206406922138</v>
          </cell>
          <cell r="J166">
            <v>1.8818546548175172</v>
          </cell>
          <cell r="K166">
            <v>7.841061061739655</v>
          </cell>
          <cell r="L166">
            <v>0.04968178995142607</v>
          </cell>
        </row>
        <row r="167">
          <cell r="H167">
            <v>0.19424643925960927</v>
          </cell>
          <cell r="I167">
            <v>0.615113724322096</v>
          </cell>
          <cell r="J167">
            <v>1.9424643925960927</v>
          </cell>
          <cell r="K167">
            <v>8.093601635817054</v>
          </cell>
          <cell r="L167">
            <v>0.052101198980639245</v>
          </cell>
        </row>
        <row r="168">
          <cell r="H168">
            <v>0.20328919901480097</v>
          </cell>
          <cell r="I168">
            <v>0.6437491302135364</v>
          </cell>
          <cell r="J168">
            <v>2.0328919901480096</v>
          </cell>
          <cell r="K168">
            <v>8.470383292283374</v>
          </cell>
          <cell r="L168">
            <v>0.055781421190734704</v>
          </cell>
        </row>
        <row r="169">
          <cell r="H169">
            <v>0.20668029954887895</v>
          </cell>
          <cell r="I169">
            <v>0.6544876152381167</v>
          </cell>
          <cell r="J169">
            <v>2.0668029954887897</v>
          </cell>
          <cell r="K169">
            <v>8.611679147869957</v>
          </cell>
          <cell r="L169">
            <v>0.05718297436603769</v>
          </cell>
        </row>
        <row r="170">
          <cell r="H170">
            <v>0.21611165452501568</v>
          </cell>
          <cell r="I170">
            <v>0.6843535726625497</v>
          </cell>
          <cell r="J170">
            <v>2.161116545250157</v>
          </cell>
          <cell r="K170">
            <v>9.004652271875653</v>
          </cell>
          <cell r="L170">
            <v>0.06114140301880769</v>
          </cell>
        </row>
        <row r="171">
          <cell r="H171">
            <v>0.22269041099917444</v>
          </cell>
          <cell r="I171">
            <v>0.7051863014973857</v>
          </cell>
          <cell r="J171">
            <v>2.2269041099917444</v>
          </cell>
          <cell r="K171">
            <v>9.278767124965603</v>
          </cell>
          <cell r="L171">
            <v>0.06395439473678198</v>
          </cell>
        </row>
        <row r="172">
          <cell r="H172">
            <v>0.23412704780847113</v>
          </cell>
          <cell r="I172">
            <v>0.7414023180601585</v>
          </cell>
          <cell r="J172">
            <v>2.341270478084711</v>
          </cell>
          <cell r="K172">
            <v>9.755293658686297</v>
          </cell>
          <cell r="L172">
            <v>0.0689438451649222</v>
          </cell>
        </row>
        <row r="173">
          <cell r="H173">
            <v>0.23541140972427385</v>
          </cell>
          <cell r="I173">
            <v>0.7454694641268671</v>
          </cell>
          <cell r="J173">
            <v>2.3541140972427383</v>
          </cell>
          <cell r="K173">
            <v>9.808808738511411</v>
          </cell>
          <cell r="L173">
            <v>0.06951193529962</v>
          </cell>
        </row>
        <row r="174">
          <cell r="H174">
            <v>0.2408070382510857</v>
          </cell>
          <cell r="I174">
            <v>0.7625556211284381</v>
          </cell>
          <cell r="J174">
            <v>2.408070382510857</v>
          </cell>
          <cell r="K174">
            <v>10.033626593795239</v>
          </cell>
          <cell r="L174">
            <v>0.07191539699961276</v>
          </cell>
        </row>
        <row r="175">
          <cell r="H175">
            <v>0.25327577470841206</v>
          </cell>
          <cell r="I175">
            <v>0.8020399532433048</v>
          </cell>
          <cell r="J175">
            <v>2.5327577470841205</v>
          </cell>
          <cell r="K175">
            <v>10.553157279517169</v>
          </cell>
          <cell r="L175">
            <v>0.07757264441020317</v>
          </cell>
        </row>
        <row r="176">
          <cell r="H176">
            <v>0.2618012402582412</v>
          </cell>
          <cell r="I176">
            <v>0.8290372608177637</v>
          </cell>
          <cell r="J176">
            <v>2.618012402582412</v>
          </cell>
          <cell r="K176">
            <v>10.908385010760052</v>
          </cell>
          <cell r="L176">
            <v>0.08152215797919699</v>
          </cell>
        </row>
        <row r="177">
          <cell r="H177">
            <v>0.27727460472711907</v>
          </cell>
          <cell r="I177">
            <v>0.8780362483025438</v>
          </cell>
          <cell r="J177">
            <v>2.7727460472711907</v>
          </cell>
          <cell r="K177">
            <v>11.553108530296628</v>
          </cell>
          <cell r="L177">
            <v>0.0888552841815859</v>
          </cell>
        </row>
        <row r="178">
          <cell r="H178">
            <v>0.28532825399648426</v>
          </cell>
          <cell r="I178">
            <v>0.9035394709888669</v>
          </cell>
          <cell r="J178">
            <v>2.8532825399648427</v>
          </cell>
          <cell r="K178">
            <v>11.888677249853512</v>
          </cell>
          <cell r="L178">
            <v>0.09275456353912291</v>
          </cell>
        </row>
        <row r="179">
          <cell r="H179">
            <v>0.2897636271029921</v>
          </cell>
          <cell r="I179">
            <v>0.9175848191594749</v>
          </cell>
          <cell r="J179">
            <v>2.8976362710299206</v>
          </cell>
          <cell r="K179">
            <v>12.073484462624672</v>
          </cell>
          <cell r="L179">
            <v>0.09492572479194543</v>
          </cell>
        </row>
        <row r="180">
          <cell r="H180">
            <v>0.29558880931738735</v>
          </cell>
          <cell r="I180">
            <v>0.9360312295050599</v>
          </cell>
          <cell r="J180">
            <v>2.9558880931738734</v>
          </cell>
          <cell r="K180">
            <v>12.316200388224473</v>
          </cell>
          <cell r="L180">
            <v>0.09780253238976884</v>
          </cell>
        </row>
        <row r="181">
          <cell r="H181">
            <v>0.2950351132122029</v>
          </cell>
          <cell r="I181">
            <v>0.9342778585053091</v>
          </cell>
          <cell r="J181">
            <v>2.950351132122029</v>
          </cell>
          <cell r="K181">
            <v>12.29312971717512</v>
          </cell>
          <cell r="L181">
            <v>0.09752785598858031</v>
          </cell>
        </row>
        <row r="182">
          <cell r="H182">
            <v>0.3025625333471058</v>
          </cell>
          <cell r="I182">
            <v>0.9581146889325017</v>
          </cell>
          <cell r="J182">
            <v>3.025625333471058</v>
          </cell>
          <cell r="K182">
            <v>12.606772222796076</v>
          </cell>
          <cell r="L182">
            <v>0.10128399886463556</v>
          </cell>
        </row>
        <row r="183">
          <cell r="H183">
            <v>0.3163935550117202</v>
          </cell>
          <cell r="I183">
            <v>1.0019129242037805</v>
          </cell>
          <cell r="J183">
            <v>3.163935550117202</v>
          </cell>
          <cell r="K183">
            <v>13.183064792155006</v>
          </cell>
          <cell r="L183">
            <v>0.10830775660504169</v>
          </cell>
        </row>
        <row r="184">
          <cell r="H184">
            <v>0.3410396457893573</v>
          </cell>
          <cell r="I184">
            <v>1.0799588783329648</v>
          </cell>
          <cell r="J184">
            <v>3.4103964578935737</v>
          </cell>
          <cell r="K184">
            <v>14.209985241223222</v>
          </cell>
          <cell r="L184">
            <v>0.1212063633033423</v>
          </cell>
        </row>
        <row r="185">
          <cell r="H185">
            <v>0.3688241684773525</v>
          </cell>
          <cell r="I185">
            <v>1.1679432001782828</v>
          </cell>
          <cell r="J185">
            <v>3.688241684773525</v>
          </cell>
          <cell r="K185">
            <v>15.367673686556355</v>
          </cell>
          <cell r="L185">
            <v>0.1363161073489933</v>
          </cell>
        </row>
        <row r="186">
          <cell r="H186">
            <v>0.3836671885927365</v>
          </cell>
          <cell r="I186">
            <v>1.2149460972103323</v>
          </cell>
          <cell r="J186">
            <v>3.836671885927365</v>
          </cell>
          <cell r="K186">
            <v>15.98613285803069</v>
          </cell>
          <cell r="L186">
            <v>0.1446272430230402</v>
          </cell>
        </row>
        <row r="187">
          <cell r="H187">
            <v>0.37797241181805163</v>
          </cell>
          <cell r="I187">
            <v>1.1969126374238301</v>
          </cell>
          <cell r="J187">
            <v>3.7797241181805163</v>
          </cell>
          <cell r="K187">
            <v>15.748850492418818</v>
          </cell>
          <cell r="L187">
            <v>0.14141916567386248</v>
          </cell>
        </row>
        <row r="188">
          <cell r="H188">
            <v>0.3857413078658922</v>
          </cell>
          <cell r="I188">
            <v>1.2215141415753255</v>
          </cell>
          <cell r="J188">
            <v>3.8574130786589222</v>
          </cell>
          <cell r="K188">
            <v>16.072554494412177</v>
          </cell>
          <cell r="L188">
            <v>0.14580161712038672</v>
          </cell>
        </row>
        <row r="189">
          <cell r="H189">
            <v>0.38005377506960386</v>
          </cell>
          <cell r="I189">
            <v>1.2035036210537455</v>
          </cell>
          <cell r="J189">
            <v>3.800537750696038</v>
          </cell>
          <cell r="K189">
            <v>15.835573961233495</v>
          </cell>
          <cell r="L189">
            <v>0.14258889190660204</v>
          </cell>
        </row>
        <row r="190">
          <cell r="H190">
            <v>0.36534208135219653</v>
          </cell>
          <cell r="I190">
            <v>1.1569165909486223</v>
          </cell>
          <cell r="J190">
            <v>3.6534208135219655</v>
          </cell>
          <cell r="K190">
            <v>15.222586723008188</v>
          </cell>
          <cell r="L190">
            <v>0.13439022029700287</v>
          </cell>
        </row>
        <row r="191">
          <cell r="H191">
            <v>0.3694547461787169</v>
          </cell>
          <cell r="I191">
            <v>1.1699400295659368</v>
          </cell>
          <cell r="J191">
            <v>3.6945474617871685</v>
          </cell>
          <cell r="K191">
            <v>15.393947757446538</v>
          </cell>
          <cell r="L191">
            <v>0.13666584565934153</v>
          </cell>
        </row>
        <row r="192">
          <cell r="H192">
            <v>0.37851946453928625</v>
          </cell>
          <cell r="I192">
            <v>1.1986449710410731</v>
          </cell>
          <cell r="J192">
            <v>3.785194645392862</v>
          </cell>
          <cell r="K192">
            <v>15.771644355803595</v>
          </cell>
          <cell r="L192">
            <v>0.14172629811155227</v>
          </cell>
        </row>
        <row r="193">
          <cell r="H193">
            <v>0.40462670949229523</v>
          </cell>
          <cell r="I193">
            <v>1.2813179133922683</v>
          </cell>
          <cell r="J193">
            <v>4.0462670949229524</v>
          </cell>
          <cell r="K193">
            <v>16.859446228845638</v>
          </cell>
          <cell r="L193">
            <v>0.15663901331187216</v>
          </cell>
        </row>
        <row r="194">
          <cell r="H194">
            <v>0.40158604276545784</v>
          </cell>
          <cell r="I194">
            <v>1.27168913542395</v>
          </cell>
          <cell r="J194">
            <v>4.015860427654578</v>
          </cell>
          <cell r="K194">
            <v>16.73275178189408</v>
          </cell>
          <cell r="L194">
            <v>0.15487668111680813</v>
          </cell>
        </row>
        <row r="195">
          <cell r="H195">
            <v>0.402474512729986</v>
          </cell>
          <cell r="I195">
            <v>1.2745026236449557</v>
          </cell>
          <cell r="J195">
            <v>4.024745127299861</v>
          </cell>
          <cell r="K195">
            <v>16.76977136374942</v>
          </cell>
          <cell r="L195">
            <v>0.15539093962607786</v>
          </cell>
        </row>
        <row r="196">
          <cell r="H196">
            <v>0.39973235005404045</v>
          </cell>
          <cell r="I196">
            <v>1.2658191085044614</v>
          </cell>
          <cell r="J196">
            <v>3.997323500540404</v>
          </cell>
          <cell r="K196">
            <v>16.655514585585017</v>
          </cell>
          <cell r="L196">
            <v>0.15380556986802835</v>
          </cell>
        </row>
        <row r="197">
          <cell r="H197">
            <v>0.40911823764699334</v>
          </cell>
          <cell r="I197">
            <v>1.2955410858821457</v>
          </cell>
          <cell r="J197">
            <v>4.091182376469933</v>
          </cell>
          <cell r="K197">
            <v>17.04659323529139</v>
          </cell>
          <cell r="L197">
            <v>0.15925437710220003</v>
          </cell>
        </row>
        <row r="198">
          <cell r="H198">
            <v>0.41445762030845945</v>
          </cell>
          <cell r="I198">
            <v>1.3124491309767883</v>
          </cell>
          <cell r="J198">
            <v>4.144576203084594</v>
          </cell>
          <cell r="K198">
            <v>17.26906751285248</v>
          </cell>
          <cell r="L198">
            <v>0.16238215905251496</v>
          </cell>
        </row>
        <row r="199">
          <cell r="H199">
            <v>0.42125941104826187</v>
          </cell>
          <cell r="I199">
            <v>1.3339881349861624</v>
          </cell>
          <cell r="J199">
            <v>4.212594110482619</v>
          </cell>
          <cell r="K199">
            <v>17.552475460344247</v>
          </cell>
          <cell r="L199">
            <v>0.16639586981910195</v>
          </cell>
        </row>
        <row r="200">
          <cell r="H200">
            <v>0.43067272425691505</v>
          </cell>
          <cell r="I200">
            <v>1.3637969601468978</v>
          </cell>
          <cell r="J200">
            <v>4.306727242569151</v>
          </cell>
          <cell r="K200">
            <v>17.944696844038127</v>
          </cell>
          <cell r="L200">
            <v>0.17200424655554708</v>
          </cell>
        </row>
        <row r="201">
          <cell r="H201">
            <v>0.4369929421882182</v>
          </cell>
          <cell r="I201">
            <v>1.3838109835960242</v>
          </cell>
          <cell r="J201">
            <v>4.3699294218821825</v>
          </cell>
          <cell r="K201">
            <v>18.208039257842426</v>
          </cell>
          <cell r="L201">
            <v>0.1758044047772554</v>
          </cell>
        </row>
        <row r="202">
          <cell r="H202">
            <v>0.447989969229815</v>
          </cell>
          <cell r="I202">
            <v>1.418634902561081</v>
          </cell>
          <cell r="J202">
            <v>4.47989969229815</v>
          </cell>
          <cell r="K202">
            <v>18.66624871790896</v>
          </cell>
          <cell r="L202">
            <v>0.18248221880717252</v>
          </cell>
        </row>
        <row r="203">
          <cell r="H203">
            <v>0.4702067496603136</v>
          </cell>
          <cell r="I203">
            <v>1.4889880405909932</v>
          </cell>
          <cell r="J203">
            <v>4.702067496603136</v>
          </cell>
          <cell r="K203">
            <v>19.59194790251307</v>
          </cell>
          <cell r="L203">
            <v>0.19622367554492548</v>
          </cell>
        </row>
        <row r="204">
          <cell r="H204">
            <v>0.4710700270430382</v>
          </cell>
          <cell r="I204">
            <v>1.4917217523029542</v>
          </cell>
          <cell r="J204">
            <v>4.710700270430382</v>
          </cell>
          <cell r="K204">
            <v>19.627917793459925</v>
          </cell>
          <cell r="L204">
            <v>0.19676430959978677</v>
          </cell>
        </row>
        <row r="205">
          <cell r="H205">
            <v>0.4655873938480062</v>
          </cell>
          <cell r="I205">
            <v>1.474360080518686</v>
          </cell>
          <cell r="J205">
            <v>4.655873938480061</v>
          </cell>
          <cell r="K205">
            <v>19.399474743666925</v>
          </cell>
          <cell r="L205">
            <v>0.193339208939465</v>
          </cell>
        </row>
        <row r="206">
          <cell r="H206">
            <v>0.46433978647520924</v>
          </cell>
          <cell r="I206">
            <v>1.4704093238381626</v>
          </cell>
          <cell r="J206">
            <v>4.643397864752092</v>
          </cell>
          <cell r="K206">
            <v>19.34749110313372</v>
          </cell>
          <cell r="L206">
            <v>0.19256261007717235</v>
          </cell>
        </row>
        <row r="207">
          <cell r="H207">
            <v>0.4738148417624874</v>
          </cell>
          <cell r="I207">
            <v>1.5004136655812101</v>
          </cell>
          <cell r="J207">
            <v>4.738148417624874</v>
          </cell>
          <cell r="K207">
            <v>19.742285073436975</v>
          </cell>
          <cell r="L207">
            <v>0.19848656163894662</v>
          </cell>
        </row>
        <row r="208">
          <cell r="H208">
            <v>0.47002319134961207</v>
          </cell>
          <cell r="I208">
            <v>1.4884067726071049</v>
          </cell>
          <cell r="J208">
            <v>4.700231913496121</v>
          </cell>
          <cell r="K208">
            <v>19.58429963956717</v>
          </cell>
          <cell r="L208">
            <v>0.19610878468788787</v>
          </cell>
        </row>
        <row r="209">
          <cell r="H209">
            <v>0.4628086399709057</v>
          </cell>
          <cell r="I209">
            <v>1.4655606932412013</v>
          </cell>
          <cell r="J209">
            <v>4.628086399709057</v>
          </cell>
          <cell r="K209">
            <v>19.28369333212107</v>
          </cell>
          <cell r="L209">
            <v>0.19161094154376856</v>
          </cell>
        </row>
        <row r="210">
          <cell r="H210">
            <v>0.45036819084570834</v>
          </cell>
          <cell r="I210">
            <v>1.4261659376780764</v>
          </cell>
          <cell r="J210">
            <v>4.503681908457083</v>
          </cell>
          <cell r="K210">
            <v>18.76534128523785</v>
          </cell>
          <cell r="L210">
            <v>0.18393724674741746</v>
          </cell>
        </row>
        <row r="211">
          <cell r="H211">
            <v>0.45720180403572136</v>
          </cell>
          <cell r="I211">
            <v>1.4478057127797843</v>
          </cell>
          <cell r="J211">
            <v>4.5720180403572135</v>
          </cell>
          <cell r="K211">
            <v>19.050075168155058</v>
          </cell>
          <cell r="L211">
            <v>0.1881395153673472</v>
          </cell>
        </row>
        <row r="212">
          <cell r="H212">
            <v>0.4660229955467328</v>
          </cell>
          <cell r="I212">
            <v>1.4757394858979873</v>
          </cell>
          <cell r="J212">
            <v>4.6602299554673285</v>
          </cell>
          <cell r="K212">
            <v>19.4176248144472</v>
          </cell>
          <cell r="L212">
            <v>0.19361060347656078</v>
          </cell>
        </row>
        <row r="213">
          <cell r="H213">
            <v>0.46981519682827977</v>
          </cell>
          <cell r="I213">
            <v>1.4877481232895526</v>
          </cell>
          <cell r="J213">
            <v>4.698151968282797</v>
          </cell>
          <cell r="K213">
            <v>19.575633201178327</v>
          </cell>
          <cell r="L213">
            <v>0.19597862608931396</v>
          </cell>
        </row>
        <row r="214">
          <cell r="H214">
            <v>0.4721660948994004</v>
          </cell>
          <cell r="I214">
            <v>1.4951926338481012</v>
          </cell>
          <cell r="J214">
            <v>4.721660948994004</v>
          </cell>
          <cell r="K214">
            <v>19.67358728747502</v>
          </cell>
          <cell r="L214">
            <v>0.19745144450172525</v>
          </cell>
        </row>
        <row r="215">
          <cell r="H215">
            <v>0.47167683394978605</v>
          </cell>
          <cell r="I215">
            <v>1.4936433075076558</v>
          </cell>
          <cell r="J215">
            <v>4.71676833949786</v>
          </cell>
          <cell r="K215">
            <v>19.65320141457442</v>
          </cell>
          <cell r="L215">
            <v>0.1971446237063432</v>
          </cell>
        </row>
        <row r="216">
          <cell r="H216">
            <v>0.48220190646313965</v>
          </cell>
          <cell r="I216">
            <v>1.5269727037999423</v>
          </cell>
          <cell r="J216">
            <v>4.822019064631396</v>
          </cell>
          <cell r="K216">
            <v>20.09174610263082</v>
          </cell>
          <cell r="L216">
            <v>0.2037799740348255</v>
          </cell>
        </row>
        <row r="217">
          <cell r="H217">
            <v>0.48731167482777493</v>
          </cell>
          <cell r="I217">
            <v>1.5431536369546206</v>
          </cell>
          <cell r="J217">
            <v>4.8731167482777495</v>
          </cell>
          <cell r="K217">
            <v>20.304653117823957</v>
          </cell>
          <cell r="L217">
            <v>0.20702764511698968</v>
          </cell>
        </row>
        <row r="218">
          <cell r="H218">
            <v>0.4921568339733808</v>
          </cell>
          <cell r="I218">
            <v>1.5584966409157057</v>
          </cell>
          <cell r="J218">
            <v>4.921568339733808</v>
          </cell>
          <cell r="K218">
            <v>20.506534748890864</v>
          </cell>
          <cell r="L218">
            <v>0.2101229057318882</v>
          </cell>
        </row>
        <row r="219">
          <cell r="H219">
            <v>0.49678043300625163</v>
          </cell>
          <cell r="I219">
            <v>1.5731380378531301</v>
          </cell>
          <cell r="J219">
            <v>4.967804330062516</v>
          </cell>
          <cell r="K219">
            <v>20.69918470859382</v>
          </cell>
          <cell r="L219">
            <v>0.2130908689836408</v>
          </cell>
        </row>
        <row r="220">
          <cell r="H220">
            <v>0.5014095874131401</v>
          </cell>
          <cell r="I220">
            <v>1.587797026808277</v>
          </cell>
          <cell r="J220">
            <v>5.014095874131401</v>
          </cell>
          <cell r="K220">
            <v>20.892066142214173</v>
          </cell>
          <cell r="L220">
            <v>0.21607626719871217</v>
          </cell>
        </row>
        <row r="221">
          <cell r="H221">
            <v>0.5063748192876775</v>
          </cell>
          <cell r="I221">
            <v>1.6035202610776453</v>
          </cell>
          <cell r="J221">
            <v>5.0637481928767745</v>
          </cell>
          <cell r="K221">
            <v>21.098950803653228</v>
          </cell>
          <cell r="L221">
            <v>0.21929375783547958</v>
          </cell>
        </row>
        <row r="222">
          <cell r="H222">
            <v>0.511686032708367</v>
          </cell>
          <cell r="I222">
            <v>1.6203391035764956</v>
          </cell>
          <cell r="J222">
            <v>5.1168603270836694</v>
          </cell>
          <cell r="K222">
            <v>21.320251362848627</v>
          </cell>
          <cell r="L222">
            <v>0.22275294856581446</v>
          </cell>
        </row>
        <row r="223">
          <cell r="H223">
            <v>0.5173474075394594</v>
          </cell>
          <cell r="I223">
            <v>1.6382667905416213</v>
          </cell>
          <cell r="J223">
            <v>5.173474075394594</v>
          </cell>
          <cell r="K223">
            <v>21.55614198081081</v>
          </cell>
          <cell r="L223">
            <v>0.2264600159922462</v>
          </cell>
        </row>
        <row r="224">
          <cell r="H224">
            <v>0.523311734539805</v>
          </cell>
          <cell r="I224">
            <v>1.6571538260427157</v>
          </cell>
          <cell r="J224">
            <v>5.23311734539805</v>
          </cell>
          <cell r="K224">
            <v>21.804655605825207</v>
          </cell>
          <cell r="L224">
            <v>0.2303874553024993</v>
          </cell>
        </row>
        <row r="225">
          <cell r="H225">
            <v>0.529509562887106</v>
          </cell>
          <cell r="I225">
            <v>1.6767802824758358</v>
          </cell>
          <cell r="J225">
            <v>5.29509562887106</v>
          </cell>
          <cell r="K225">
            <v>22.06289845362942</v>
          </cell>
          <cell r="L225">
            <v>0.23449243134545134</v>
          </cell>
        </row>
        <row r="226">
          <cell r="H226">
            <v>0.5360246634960851</v>
          </cell>
          <cell r="I226">
            <v>1.6974114344042694</v>
          </cell>
          <cell r="J226">
            <v>5.360246634960851</v>
          </cell>
          <cell r="K226">
            <v>22.33436097900355</v>
          </cell>
          <cell r="L226">
            <v>0.23883351876355985</v>
          </cell>
        </row>
        <row r="227">
          <cell r="H227">
            <v>0.5428256178130895</v>
          </cell>
          <cell r="I227">
            <v>1.71894778974145</v>
          </cell>
          <cell r="J227">
            <v>5.428256178130894</v>
          </cell>
          <cell r="K227">
            <v>22.617734075545396</v>
          </cell>
          <cell r="L227">
            <v>0.24339330105127033</v>
          </cell>
        </row>
        <row r="228">
          <cell r="H228">
            <v>0.5499252059616815</v>
          </cell>
          <cell r="I228">
            <v>1.741429818878658</v>
          </cell>
          <cell r="J228">
            <v>5.499252059616815</v>
          </cell>
          <cell r="K228">
            <v>22.913550248403396</v>
          </cell>
          <cell r="L228">
            <v>0.24818387272652864</v>
          </cell>
        </row>
        <row r="229">
          <cell r="H229">
            <v>0.5568998237948224</v>
          </cell>
          <cell r="I229">
            <v>1.7635161086836042</v>
          </cell>
          <cell r="J229">
            <v>5.5689982379482235</v>
          </cell>
          <cell r="K229">
            <v>23.204159324784268</v>
          </cell>
          <cell r="L229">
            <v>0.2529203293276758</v>
          </cell>
        </row>
        <row r="230">
          <cell r="H230">
            <v>0.5639972046863714</v>
          </cell>
          <cell r="I230">
            <v>1.7859911481735091</v>
          </cell>
          <cell r="J230">
            <v>5.639972046863714</v>
          </cell>
          <cell r="K230">
            <v>23.499883528598808</v>
          </cell>
          <cell r="L230">
            <v>0.25777069660698004</v>
          </cell>
        </row>
        <row r="231">
          <cell r="H231">
            <v>0.5711772861051443</v>
          </cell>
          <cell r="I231">
            <v>1.8087280726662902</v>
          </cell>
          <cell r="J231">
            <v>5.711772861051443</v>
          </cell>
          <cell r="K231">
            <v>23.799053587714344</v>
          </cell>
          <cell r="L231">
            <v>0.2627087335623394</v>
          </cell>
        </row>
        <row r="232">
          <cell r="H232">
            <v>0.5782274444056476</v>
          </cell>
          <cell r="I232">
            <v>1.8310535739512173</v>
          </cell>
          <cell r="J232">
            <v>5.782274444056475</v>
          </cell>
          <cell r="K232">
            <v>24.09281018356865</v>
          </cell>
          <cell r="L232">
            <v>0.26758771377686924</v>
          </cell>
        </row>
        <row r="233">
          <cell r="H233">
            <v>0.5849401306265047</v>
          </cell>
          <cell r="I233">
            <v>1.8523104136505983</v>
          </cell>
          <cell r="J233">
            <v>5.849401306265047</v>
          </cell>
          <cell r="K233">
            <v>24.372505442771033</v>
          </cell>
          <cell r="L233">
            <v>0.27226088040787494</v>
          </cell>
        </row>
        <row r="234">
          <cell r="H234">
            <v>0.591114780515463</v>
          </cell>
          <cell r="I234">
            <v>1.8718634716322995</v>
          </cell>
          <cell r="J234">
            <v>5.91114780515463</v>
          </cell>
          <cell r="K234">
            <v>24.629782521477622</v>
          </cell>
          <cell r="L234">
            <v>0.2765832312742494</v>
          </cell>
        </row>
        <row r="235">
          <cell r="H235">
            <v>0.5966517650359572</v>
          </cell>
          <cell r="I235">
            <v>1.8893972559471977</v>
          </cell>
          <cell r="J235">
            <v>5.966517650359572</v>
          </cell>
          <cell r="K235">
            <v>24.86049020983155</v>
          </cell>
          <cell r="L235">
            <v>0.28047845888246686</v>
          </cell>
        </row>
        <row r="236">
          <cell r="H236">
            <v>0.6015510474704924</v>
          </cell>
          <cell r="I236">
            <v>1.904911650323226</v>
          </cell>
          <cell r="J236">
            <v>6.015510474704923</v>
          </cell>
          <cell r="K236">
            <v>25.064626977937184</v>
          </cell>
          <cell r="L236">
            <v>0.2839401771542352</v>
          </cell>
        </row>
        <row r="237">
          <cell r="H237">
            <v>0.6058692079664131</v>
          </cell>
          <cell r="I237">
            <v>1.9185858252269747</v>
          </cell>
          <cell r="J237">
            <v>6.058692079664131</v>
          </cell>
          <cell r="K237">
            <v>25.24455033193388</v>
          </cell>
          <cell r="L237">
            <v>0.28700300196374423</v>
          </cell>
        </row>
        <row r="238">
          <cell r="H238">
            <v>0.6096753282223507</v>
          </cell>
          <cell r="I238">
            <v>1.930638539370777</v>
          </cell>
          <cell r="J238">
            <v>6.096753282223507</v>
          </cell>
          <cell r="K238">
            <v>25.40313867593128</v>
          </cell>
          <cell r="L238">
            <v>0.289711709682876</v>
          </cell>
        </row>
        <row r="239">
          <cell r="H239">
            <v>0.6130697348264039</v>
          </cell>
          <cell r="I239">
            <v>1.941387493616946</v>
          </cell>
          <cell r="J239">
            <v>6.1306973482640394</v>
          </cell>
          <cell r="K239">
            <v>25.5445722844335</v>
          </cell>
          <cell r="L239">
            <v>0.29213455708783553</v>
          </cell>
        </row>
      </sheetData>
      <sheetData sheetId="10">
        <row r="10">
          <cell r="G10">
            <v>0.7041776505334744</v>
          </cell>
          <cell r="H10">
            <v>1.7165240124293324</v>
          </cell>
        </row>
        <row r="11">
          <cell r="G11">
            <v>0.7100791269447341</v>
          </cell>
          <cell r="H11">
            <v>1.8082357496782273</v>
          </cell>
        </row>
        <row r="12">
          <cell r="G12">
            <v>0.7155313803394577</v>
          </cell>
          <cell r="H12">
            <v>1.9019482497287066</v>
          </cell>
        </row>
        <row r="13">
          <cell r="G13">
            <v>0.7195239390843764</v>
          </cell>
          <cell r="H13">
            <v>1.9964961766713911</v>
          </cell>
        </row>
        <row r="14">
          <cell r="G14">
            <v>0.7238588410671967</v>
          </cell>
          <cell r="H14">
            <v>2.0936281629844813</v>
          </cell>
        </row>
        <row r="15">
          <cell r="G15">
            <v>0.7280390888647341</v>
          </cell>
          <cell r="H15">
            <v>2.1927373883464036</v>
          </cell>
        </row>
        <row r="16">
          <cell r="G16">
            <v>0.7350431586961954</v>
          </cell>
          <cell r="H16">
            <v>2.305061703189343</v>
          </cell>
        </row>
        <row r="17">
          <cell r="G17">
            <v>0.7382525286523138</v>
          </cell>
          <cell r="H17">
            <v>2.4070538263415306</v>
          </cell>
        </row>
        <row r="18">
          <cell r="G18">
            <v>0.7414354293033164</v>
          </cell>
          <cell r="H18">
            <v>2.510218018949748</v>
          </cell>
        </row>
        <row r="19">
          <cell r="G19">
            <v>0.7439842770687954</v>
          </cell>
          <cell r="H19">
            <v>2.613703256774733</v>
          </cell>
        </row>
        <row r="20">
          <cell r="G20">
            <v>0.7465758909720974</v>
          </cell>
          <cell r="H20">
            <v>2.7179649761175586</v>
          </cell>
        </row>
        <row r="21">
          <cell r="G21">
            <v>0.7498422378005923</v>
          </cell>
          <cell r="H21">
            <v>2.8264711549492363</v>
          </cell>
        </row>
        <row r="22">
          <cell r="G22">
            <v>0.7540516515479325</v>
          </cell>
          <cell r="H22">
            <v>2.936686151336199</v>
          </cell>
        </row>
        <row r="23">
          <cell r="G23">
            <v>0.7576934613501523</v>
          </cell>
          <cell r="H23">
            <v>3.0468055047919798</v>
          </cell>
        </row>
        <row r="24">
          <cell r="G24">
            <v>0.7612777117648217</v>
          </cell>
          <cell r="H24">
            <v>3.1570617815620343</v>
          </cell>
        </row>
        <row r="25">
          <cell r="G25">
            <v>0.7643589756875403</v>
          </cell>
          <cell r="H25">
            <v>3.266688018383634</v>
          </cell>
        </row>
        <row r="26">
          <cell r="G26">
            <v>0.7766384659919393</v>
          </cell>
          <cell r="H26">
            <v>3.4163800603138434</v>
          </cell>
        </row>
        <row r="27">
          <cell r="G27">
            <v>0.7792959729362667</v>
          </cell>
          <cell r="H27">
            <v>3.5260840837360115</v>
          </cell>
        </row>
        <row r="28">
          <cell r="G28">
            <v>0.781943726009211</v>
          </cell>
          <cell r="H28">
            <v>3.635134161432813</v>
          </cell>
        </row>
        <row r="29">
          <cell r="G29">
            <v>0.7845377046984922</v>
          </cell>
          <cell r="H29">
            <v>3.7431740342403295</v>
          </cell>
        </row>
        <row r="30">
          <cell r="G30">
            <v>0.7869198217289106</v>
          </cell>
          <cell r="H30">
            <v>3.849716533023356</v>
          </cell>
        </row>
        <row r="31">
          <cell r="G31">
            <v>0.789905814177797</v>
          </cell>
          <cell r="H31">
            <v>3.948126926339868</v>
          </cell>
        </row>
        <row r="32">
          <cell r="G32">
            <v>0.7913175506144464</v>
          </cell>
          <cell r="H32">
            <v>4.045018497487395</v>
          </cell>
        </row>
        <row r="33">
          <cell r="G33">
            <v>0.7962794660882472</v>
          </cell>
          <cell r="H33">
            <v>4.143727194590471</v>
          </cell>
        </row>
        <row r="34">
          <cell r="G34">
            <v>0.8009362478254093</v>
          </cell>
          <cell r="H34">
            <v>4.240089658806677</v>
          </cell>
        </row>
        <row r="35">
          <cell r="G35">
            <v>0.804835101441748</v>
          </cell>
          <cell r="H35">
            <v>4.333332041328646</v>
          </cell>
        </row>
        <row r="36">
          <cell r="G36">
            <v>0.8014185601684788</v>
          </cell>
          <cell r="H36">
            <v>4.384718593591228</v>
          </cell>
        </row>
        <row r="37">
          <cell r="G37">
            <v>0.8047545101824676</v>
          </cell>
          <cell r="H37">
            <v>4.468960412519422</v>
          </cell>
        </row>
        <row r="38">
          <cell r="G38">
            <v>0.8082072603464299</v>
          </cell>
          <cell r="H38">
            <v>4.54800107081126</v>
          </cell>
        </row>
        <row r="39">
          <cell r="G39">
            <v>0.8113803301462994</v>
          </cell>
          <cell r="H39">
            <v>4.621149583422894</v>
          </cell>
        </row>
        <row r="40">
          <cell r="G40">
            <v>0.8144934589034925</v>
          </cell>
          <cell r="H40">
            <v>4.688374194598942</v>
          </cell>
        </row>
        <row r="41">
          <cell r="G41">
            <v>0.8157863383271012</v>
          </cell>
          <cell r="H41">
            <v>4.667818798330882</v>
          </cell>
        </row>
        <row r="42">
          <cell r="G42">
            <v>0.8173827061524762</v>
          </cell>
          <cell r="H42">
            <v>4.641691992748551</v>
          </cell>
        </row>
        <row r="43">
          <cell r="G43">
            <v>0.8186531488932521</v>
          </cell>
          <cell r="H43">
            <v>4.609557610722768</v>
          </cell>
        </row>
        <row r="44">
          <cell r="G44">
            <v>0.8198121141072604</v>
          </cell>
          <cell r="H44">
            <v>4.571871581846785</v>
          </cell>
        </row>
        <row r="45">
          <cell r="G45">
            <v>0.8209857561592129</v>
          </cell>
          <cell r="H45">
            <v>4.529021987075999</v>
          </cell>
        </row>
        <row r="46">
          <cell r="G46">
            <v>0.8210096008288478</v>
          </cell>
          <cell r="H46">
            <v>4.476370091785236</v>
          </cell>
        </row>
        <row r="47">
          <cell r="G47">
            <v>0.8218474882226423</v>
          </cell>
          <cell r="H47">
            <v>4.425610185293989</v>
          </cell>
        </row>
        <row r="48">
          <cell r="G48">
            <v>0.8224679594255817</v>
          </cell>
          <cell r="H48">
            <v>4.372118359692152</v>
          </cell>
        </row>
        <row r="49">
          <cell r="G49">
            <v>0.8228530311617966</v>
          </cell>
          <cell r="H49">
            <v>4.316126554556344</v>
          </cell>
        </row>
        <row r="50">
          <cell r="G50">
            <v>0.8234022417559739</v>
          </cell>
          <cell r="H50">
            <v>4.25829880137652</v>
          </cell>
        </row>
        <row r="51">
          <cell r="G51">
            <v>0.822077072822087</v>
          </cell>
          <cell r="H51">
            <v>4.169341515503409</v>
          </cell>
        </row>
        <row r="52">
          <cell r="G52">
            <v>0.8211234796262631</v>
          </cell>
          <cell r="H52">
            <v>4.080293668217755</v>
          </cell>
        </row>
        <row r="53">
          <cell r="G53">
            <v>0.8197426088705029</v>
          </cell>
          <cell r="H53">
            <v>3.990668984166725</v>
          </cell>
        </row>
        <row r="54">
          <cell r="G54">
            <v>0.8187362719353626</v>
          </cell>
          <cell r="H54">
            <v>3.901621810683194</v>
          </cell>
        </row>
        <row r="55">
          <cell r="G55">
            <v>0.8178303028587769</v>
          </cell>
          <cell r="H55">
            <v>3.8131888054044722</v>
          </cell>
        </row>
        <row r="56">
          <cell r="G56">
            <v>0.8162429356923141</v>
          </cell>
          <cell r="H56">
            <v>3.7230187363402285</v>
          </cell>
        </row>
        <row r="57">
          <cell r="G57">
            <v>0.8154651843915007</v>
          </cell>
          <cell r="H57">
            <v>3.63647769603909</v>
          </cell>
        </row>
        <row r="58">
          <cell r="G58">
            <v>0.814743371846037</v>
          </cell>
          <cell r="H58">
            <v>3.55117356123731</v>
          </cell>
        </row>
        <row r="59">
          <cell r="G59">
            <v>0.8141874722255247</v>
          </cell>
          <cell r="H59">
            <v>3.4674815329539586</v>
          </cell>
        </row>
        <row r="60">
          <cell r="G60">
            <v>0.8073118205571459</v>
          </cell>
          <cell r="H60">
            <v>3.3599007816140785</v>
          </cell>
        </row>
        <row r="61">
          <cell r="G61">
            <v>0.8094400496831775</v>
          </cell>
          <cell r="H61">
            <v>3.297578252541805</v>
          </cell>
        </row>
        <row r="62">
          <cell r="G62">
            <v>0.8174129002480479</v>
          </cell>
          <cell r="H62">
            <v>3.2246241225134225</v>
          </cell>
        </row>
        <row r="63">
          <cell r="G63">
            <v>0.8211527577742028</v>
          </cell>
          <cell r="H63">
            <v>3.1452748942037982</v>
          </cell>
        </row>
        <row r="64">
          <cell r="G64">
            <v>0.8263331853139484</v>
          </cell>
          <cell r="H64">
            <v>3.0787304493050307</v>
          </cell>
        </row>
        <row r="65">
          <cell r="G65">
            <v>0.8344895044808054</v>
          </cell>
          <cell r="H65">
            <v>3.0271831018975703</v>
          </cell>
        </row>
        <row r="66">
          <cell r="G66">
            <v>0.8381684342818735</v>
          </cell>
          <cell r="H66">
            <v>2.973131240430963</v>
          </cell>
        </row>
        <row r="67">
          <cell r="G67">
            <v>0.845201772466978</v>
          </cell>
          <cell r="H67">
            <v>2.9144447584694806</v>
          </cell>
        </row>
        <row r="68">
          <cell r="G68">
            <v>0.8472257208143045</v>
          </cell>
          <cell r="H68">
            <v>2.875487759254288</v>
          </cell>
        </row>
        <row r="69">
          <cell r="G69">
            <v>0.8495878815892809</v>
          </cell>
          <cell r="H69">
            <v>2.8300925087293014</v>
          </cell>
        </row>
        <row r="70">
          <cell r="G70">
            <v>0.8546802554723079</v>
          </cell>
          <cell r="H70">
            <v>2.799987121465073</v>
          </cell>
        </row>
        <row r="71">
          <cell r="G71">
            <v>0.8567326405913556</v>
          </cell>
          <cell r="H71">
            <v>2.7597952161066686</v>
          </cell>
        </row>
        <row r="72">
          <cell r="G72">
            <v>0.8638582200341641</v>
          </cell>
          <cell r="H72">
            <v>2.7477169493195404</v>
          </cell>
        </row>
        <row r="73">
          <cell r="G73">
            <v>0.8580500339118301</v>
          </cell>
          <cell r="H73">
            <v>2.7552791516240194</v>
          </cell>
        </row>
        <row r="80">
          <cell r="G80">
            <v>0.9194390492707851</v>
          </cell>
          <cell r="H80">
            <v>3.0676489841060803</v>
          </cell>
        </row>
        <row r="81">
          <cell r="G81">
            <v>0.8651406643625438</v>
          </cell>
          <cell r="H81">
            <v>2.990919796504633</v>
          </cell>
        </row>
        <row r="82">
          <cell r="G82">
            <v>0.7968515975296776</v>
          </cell>
          <cell r="H82">
            <v>2.8848683173796994</v>
          </cell>
        </row>
        <row r="83">
          <cell r="G83">
            <v>0.7406158238622969</v>
          </cell>
          <cell r="H83">
            <v>2.834278514181725</v>
          </cell>
        </row>
        <row r="84">
          <cell r="G84">
            <v>0.6802200923406075</v>
          </cell>
          <cell r="H84">
            <v>2.773432857017161</v>
          </cell>
        </row>
        <row r="85">
          <cell r="G85">
            <v>0.6351885677103375</v>
          </cell>
          <cell r="H85">
            <v>2.7388386653422025</v>
          </cell>
        </row>
        <row r="86">
          <cell r="G86">
            <v>0.5709020848490957</v>
          </cell>
          <cell r="H86">
            <v>2.592876549733951</v>
          </cell>
        </row>
        <row r="87">
          <cell r="G87">
            <v>0.5480099649829546</v>
          </cell>
          <cell r="H87">
            <v>2.584615018048821</v>
          </cell>
        </row>
        <row r="88">
          <cell r="G88">
            <v>0.5430029148512371</v>
          </cell>
          <cell r="H88">
            <v>2.6415260404090515</v>
          </cell>
        </row>
        <row r="89">
          <cell r="G89">
            <v>0.5218932421111642</v>
          </cell>
          <cell r="H89">
            <v>2.633972616076259</v>
          </cell>
        </row>
        <row r="90">
          <cell r="G90">
            <v>0.5075667673679577</v>
          </cell>
          <cell r="H90">
            <v>2.6209108944324853</v>
          </cell>
        </row>
        <row r="91">
          <cell r="G91">
            <v>0.49840194333993776</v>
          </cell>
          <cell r="H91">
            <v>2.6214144715128493</v>
          </cell>
        </row>
        <row r="92">
          <cell r="G92">
            <v>0.4997040544325611</v>
          </cell>
          <cell r="H92">
            <v>2.6368192763410736</v>
          </cell>
        </row>
        <row r="93">
          <cell r="G93">
            <v>0.5087013111839684</v>
          </cell>
          <cell r="H93">
            <v>2.6674191192262633</v>
          </cell>
        </row>
        <row r="94">
          <cell r="G94">
            <v>0.5184806881375011</v>
          </cell>
          <cell r="H94">
            <v>2.7193556731671498</v>
          </cell>
        </row>
        <row r="95">
          <cell r="G95">
            <v>0.5277480971821621</v>
          </cell>
          <cell r="H95">
            <v>2.769612795429767</v>
          </cell>
        </row>
        <row r="96">
          <cell r="G96">
            <v>0.5311398375472857</v>
          </cell>
          <cell r="H96">
            <v>2.8081788110375303</v>
          </cell>
        </row>
        <row r="97">
          <cell r="G97">
            <v>0.5207337020248347</v>
          </cell>
          <cell r="H97">
            <v>2.7818213405403602</v>
          </cell>
        </row>
        <row r="98">
          <cell r="G98">
            <v>0.5171556643401769</v>
          </cell>
          <cell r="H98">
            <v>2.7726009536101994</v>
          </cell>
        </row>
        <row r="99">
          <cell r="G99">
            <v>0.5186994005177502</v>
          </cell>
          <cell r="H99">
            <v>2.7811845331527705</v>
          </cell>
        </row>
        <row r="100">
          <cell r="G100">
            <v>0.6498791408171914</v>
          </cell>
          <cell r="H100">
            <v>3.5068199411660577</v>
          </cell>
        </row>
        <row r="101">
          <cell r="G101">
            <v>0.5325677273070927</v>
          </cell>
          <cell r="H101">
            <v>2.815654380494048</v>
          </cell>
        </row>
        <row r="102">
          <cell r="G102">
            <v>0.5441965965723132</v>
          </cell>
          <cell r="H102">
            <v>2.7948593690302888</v>
          </cell>
        </row>
        <row r="103">
          <cell r="G103">
            <v>0.5559586917111294</v>
          </cell>
          <cell r="H103">
            <v>2.764317124069659</v>
          </cell>
        </row>
        <row r="104">
          <cell r="G104">
            <v>0.5688901582630516</v>
          </cell>
          <cell r="H104">
            <v>2.7215977222389536</v>
          </cell>
        </row>
        <row r="105">
          <cell r="G105">
            <v>0.5879509437317587</v>
          </cell>
          <cell r="H105">
            <v>2.6399915187744827</v>
          </cell>
        </row>
        <row r="106">
          <cell r="G106">
            <v>0.47075905326337747</v>
          </cell>
          <cell r="H106">
            <v>1.9913010126733897</v>
          </cell>
        </row>
        <row r="107">
          <cell r="G107">
            <v>0.6237096179487409</v>
          </cell>
          <cell r="H107">
            <v>2.581576990841667</v>
          </cell>
        </row>
        <row r="108">
          <cell r="G108">
            <v>0.6308599059800827</v>
          </cell>
          <cell r="H108">
            <v>2.5689457817363155</v>
          </cell>
        </row>
        <row r="109">
          <cell r="G109">
            <v>0.6337738641009624</v>
          </cell>
          <cell r="H109">
            <v>2.5822456692325093</v>
          </cell>
        </row>
        <row r="110">
          <cell r="G110">
            <v>0.6102473522654459</v>
          </cell>
          <cell r="H110">
            <v>2.5360809678065888</v>
          </cell>
        </row>
        <row r="111">
          <cell r="G111">
            <v>0.5859767579566535</v>
          </cell>
          <cell r="H111">
            <v>2.522245327690735</v>
          </cell>
        </row>
        <row r="112">
          <cell r="G112">
            <v>0.5647477846010841</v>
          </cell>
          <cell r="H112">
            <v>2.490430035616911</v>
          </cell>
        </row>
        <row r="113">
          <cell r="G113">
            <v>0.5470776618293027</v>
          </cell>
          <cell r="H113">
            <v>2.4475707782555336</v>
          </cell>
        </row>
        <row r="114">
          <cell r="G114">
            <v>0.5344006636685895</v>
          </cell>
          <cell r="H114">
            <v>2.422892236353536</v>
          </cell>
        </row>
        <row r="115">
          <cell r="G115">
            <v>0.49745863743508956</v>
          </cell>
          <cell r="H115">
            <v>2.303669975510972</v>
          </cell>
        </row>
        <row r="116">
          <cell r="G116">
            <v>0.4796760365072475</v>
          </cell>
          <cell r="H116">
            <v>2.2617606490961704</v>
          </cell>
        </row>
        <row r="117">
          <cell r="G117">
            <v>0.4719834864631851</v>
          </cell>
          <cell r="H117">
            <v>2.232212365001709</v>
          </cell>
        </row>
        <row r="118">
          <cell r="G118">
            <v>0.46002577877084905</v>
          </cell>
          <cell r="H118">
            <v>2.20047428433881</v>
          </cell>
        </row>
        <row r="119">
          <cell r="G119">
            <v>0.4489868540609681</v>
          </cell>
          <cell r="H119">
            <v>2.1637654954089522</v>
          </cell>
        </row>
        <row r="120">
          <cell r="G120">
            <v>0.4410587361086616</v>
          </cell>
          <cell r="H120">
            <v>2.1320352639100943</v>
          </cell>
        </row>
        <row r="121">
          <cell r="G121">
            <v>0.4304525792545917</v>
          </cell>
          <cell r="H121">
            <v>2.090860749349945</v>
          </cell>
        </row>
        <row r="122">
          <cell r="G122">
            <v>0.42282860863640676</v>
          </cell>
          <cell r="H122">
            <v>2.0565419875637123</v>
          </cell>
        </row>
        <row r="123">
          <cell r="G123">
            <v>0.4156146340957882</v>
          </cell>
          <cell r="H123">
            <v>2.003970781552806</v>
          </cell>
        </row>
        <row r="124">
          <cell r="G124">
            <v>0.410341425635485</v>
          </cell>
          <cell r="H124">
            <v>1.9528251620812913</v>
          </cell>
        </row>
        <row r="125">
          <cell r="G125">
            <v>0.4045225204106322</v>
          </cell>
          <cell r="H125">
            <v>1.9097113551727611</v>
          </cell>
        </row>
        <row r="126">
          <cell r="G126">
            <v>0.39946655792019836</v>
          </cell>
          <cell r="H126">
            <v>1.8649358700733785</v>
          </cell>
        </row>
        <row r="127">
          <cell r="G127">
            <v>0.394450304207074</v>
          </cell>
          <cell r="H127">
            <v>1.8252118201129433</v>
          </cell>
        </row>
        <row r="128">
          <cell r="G128">
            <v>0.39010695989890803</v>
          </cell>
          <cell r="H128">
            <v>1.7860774729188673</v>
          </cell>
        </row>
        <row r="129">
          <cell r="G129">
            <v>0.3872532886813378</v>
          </cell>
          <cell r="H129">
            <v>1.7463720676209982</v>
          </cell>
        </row>
        <row r="130">
          <cell r="G130">
            <v>0.3858959490644044</v>
          </cell>
          <cell r="H130">
            <v>1.7159837382947298</v>
          </cell>
        </row>
        <row r="131">
          <cell r="G131">
            <v>0.39992738530793254</v>
          </cell>
          <cell r="H131">
            <v>1.7541974359596564</v>
          </cell>
        </row>
        <row r="132">
          <cell r="G132">
            <v>0.39192565949032404</v>
          </cell>
          <cell r="H132">
            <v>1.6988070265420894</v>
          </cell>
        </row>
        <row r="133">
          <cell r="G133">
            <v>0.37827648556966637</v>
          </cell>
          <cell r="H133">
            <v>1.6178294624543754</v>
          </cell>
        </row>
        <row r="134">
          <cell r="G134">
            <v>0.4036121770126175</v>
          </cell>
          <cell r="H134">
            <v>1.70257598891261</v>
          </cell>
        </row>
        <row r="135">
          <cell r="G135">
            <v>0.37694195535666364</v>
          </cell>
          <cell r="H135">
            <v>1.5687737206659085</v>
          </cell>
        </row>
        <row r="136">
          <cell r="G136">
            <v>0.374814733060869</v>
          </cell>
          <cell r="H136">
            <v>1.5156064208720477</v>
          </cell>
        </row>
        <row r="137">
          <cell r="G137">
            <v>0.3773920603201122</v>
          </cell>
          <cell r="H137">
            <v>1.4790572869913812</v>
          </cell>
        </row>
        <row r="138">
          <cell r="G138">
            <v>0.38251683136967357</v>
          </cell>
          <cell r="H138">
            <v>1.460429269363019</v>
          </cell>
        </row>
        <row r="139">
          <cell r="G139">
            <v>0.38236025095046816</v>
          </cell>
          <cell r="H139">
            <v>1.4163376412268094</v>
          </cell>
        </row>
        <row r="140">
          <cell r="G140">
            <v>0.39218609484602013</v>
          </cell>
          <cell r="H140">
            <v>1.4109591185541943</v>
          </cell>
        </row>
        <row r="141">
          <cell r="G141">
            <v>0.3971247205615457</v>
          </cell>
          <cell r="H141">
            <v>1.383256786552613</v>
          </cell>
        </row>
        <row r="142">
          <cell r="G142">
            <v>0.40389011957441795</v>
          </cell>
          <cell r="H142">
            <v>1.3608182838499532</v>
          </cell>
        </row>
        <row r="143">
          <cell r="G143">
            <v>0.3992773252138657</v>
          </cell>
          <cell r="H143">
            <v>1.3016569340444786</v>
          </cell>
        </row>
        <row r="144">
          <cell r="G144">
            <v>0.4022394752943156</v>
          </cell>
          <cell r="H144">
            <v>1.2693119593835889</v>
          </cell>
        </row>
        <row r="145">
          <cell r="G145">
            <v>0.4143592071177973</v>
          </cell>
          <cell r="H145">
            <v>1.2762038667888422</v>
          </cell>
        </row>
        <row r="146">
          <cell r="G146">
            <v>0.4118808331735273</v>
          </cell>
          <cell r="H146">
            <v>1.2422828969306254</v>
          </cell>
        </row>
        <row r="147">
          <cell r="G147">
            <v>0.4046989760945145</v>
          </cell>
          <cell r="H147">
            <v>1.2073660100103742</v>
          </cell>
        </row>
        <row r="148">
          <cell r="G148">
            <v>0.4357620387109383</v>
          </cell>
          <cell r="H148">
            <v>1.2866898867150145</v>
          </cell>
        </row>
        <row r="149">
          <cell r="G149">
            <v>0.4173424878564696</v>
          </cell>
          <cell r="H149">
            <v>1.2311003957613034</v>
          </cell>
        </row>
        <row r="150">
          <cell r="G150">
            <v>0.4222285196127856</v>
          </cell>
          <cell r="H150">
            <v>1.2412324766509315</v>
          </cell>
        </row>
        <row r="151">
          <cell r="G151">
            <v>0.46291666206768134</v>
          </cell>
          <cell r="H151">
            <v>1.3501199495343346</v>
          </cell>
        </row>
        <row r="152">
          <cell r="G152">
            <v>0.4674395831691892</v>
          </cell>
          <cell r="H152">
            <v>1.355816595017984</v>
          </cell>
        </row>
        <row r="153">
          <cell r="G153">
            <v>0.4745628909537996</v>
          </cell>
          <cell r="H153">
            <v>1.374214374314403</v>
          </cell>
        </row>
        <row r="154">
          <cell r="G154">
            <v>0.4700867974994088</v>
          </cell>
          <cell r="H154">
            <v>1.3560762734147196</v>
          </cell>
        </row>
        <row r="155">
          <cell r="G155">
            <v>0.4828730118179152</v>
          </cell>
          <cell r="H155">
            <v>1.3905187014486173</v>
          </cell>
        </row>
        <row r="156">
          <cell r="G156">
            <v>0.4838300793184523</v>
          </cell>
          <cell r="H156">
            <v>1.391603570213372</v>
          </cell>
        </row>
        <row r="157">
          <cell r="G157">
            <v>0.4686820607752372</v>
          </cell>
          <cell r="H157">
            <v>1.3427866327848967</v>
          </cell>
        </row>
        <row r="158">
          <cell r="G158">
            <v>0.4793197017601956</v>
          </cell>
          <cell r="H158">
            <v>1.3681303025672074</v>
          </cell>
        </row>
        <row r="159">
          <cell r="G159">
            <v>0.47842229245691986</v>
          </cell>
          <cell r="H159">
            <v>1.362222814886855</v>
          </cell>
        </row>
        <row r="160">
          <cell r="G160">
            <v>0.45375611620035394</v>
          </cell>
          <cell r="H160">
            <v>1.284117181308393</v>
          </cell>
        </row>
        <row r="161">
          <cell r="G161">
            <v>0.48569053617868796</v>
          </cell>
          <cell r="H161">
            <v>1.3584945112947067</v>
          </cell>
        </row>
        <row r="162">
          <cell r="G162">
            <v>0.5028668205419539</v>
          </cell>
          <cell r="H162">
            <v>1.3899880597334406</v>
          </cell>
        </row>
        <row r="163">
          <cell r="G163">
            <v>0.4946664295107</v>
          </cell>
          <cell r="H163">
            <v>1.3500155430373046</v>
          </cell>
        </row>
        <row r="164">
          <cell r="G164">
            <v>0.4883115405159909</v>
          </cell>
          <cell r="H164">
            <v>1.315400721008542</v>
          </cell>
        </row>
        <row r="165">
          <cell r="G165">
            <v>0.47919570686624097</v>
          </cell>
          <cell r="H165">
            <v>1.275353086490314</v>
          </cell>
        </row>
        <row r="166">
          <cell r="G166">
            <v>0.4925062001665395</v>
          </cell>
          <cell r="H166">
            <v>1.2872914195671732</v>
          </cell>
        </row>
        <row r="167">
          <cell r="G167">
            <v>0.5132697930340887</v>
          </cell>
          <cell r="H167">
            <v>1.3173488162241196</v>
          </cell>
        </row>
        <row r="168">
          <cell r="G168">
            <v>0.5524493624883786</v>
          </cell>
          <cell r="H168">
            <v>1.393895959310587</v>
          </cell>
        </row>
        <row r="169">
          <cell r="G169">
            <v>0.6066447020555177</v>
          </cell>
          <cell r="H169">
            <v>1.5021004095678685</v>
          </cell>
        </row>
        <row r="170">
          <cell r="G170">
            <v>0.6159611131809298</v>
          </cell>
          <cell r="H170">
            <v>1.502828754393668</v>
          </cell>
        </row>
        <row r="171">
          <cell r="G171">
            <v>0.5898416572199314</v>
          </cell>
          <cell r="H171">
            <v>1.4211368483773636</v>
          </cell>
        </row>
        <row r="172">
          <cell r="G172">
            <v>0.5974030512564724</v>
          </cell>
          <cell r="H172">
            <v>1.422878222961131</v>
          </cell>
        </row>
        <row r="173">
          <cell r="G173">
            <v>0.6046064098015643</v>
          </cell>
          <cell r="H173">
            <v>1.4247580695161561</v>
          </cell>
        </row>
        <row r="174">
          <cell r="G174">
            <v>0.6114881526211668</v>
          </cell>
          <cell r="H174">
            <v>1.4268033626492522</v>
          </cell>
        </row>
        <row r="175">
          <cell r="G175">
            <v>0.6180541179580933</v>
          </cell>
          <cell r="H175">
            <v>1.4289143735081895</v>
          </cell>
        </row>
        <row r="176">
          <cell r="G176">
            <v>0.6243283452082252</v>
          </cell>
          <cell r="H176">
            <v>1.4312314027737343</v>
          </cell>
        </row>
        <row r="177">
          <cell r="G177">
            <v>0.6302922328289946</v>
          </cell>
          <cell r="H177">
            <v>1.433540825147466</v>
          </cell>
        </row>
        <row r="178">
          <cell r="G178">
            <v>0.6359362952065614</v>
          </cell>
          <cell r="H178">
            <v>1.4358367071658031</v>
          </cell>
        </row>
        <row r="179">
          <cell r="G179">
            <v>0.6412463422669225</v>
          </cell>
          <cell r="H179">
            <v>1.4381431312133015</v>
          </cell>
        </row>
        <row r="180">
          <cell r="G180">
            <v>0.6462048090097758</v>
          </cell>
          <cell r="H180">
            <v>1.4403691738150532</v>
          </cell>
        </row>
        <row r="181">
          <cell r="G181">
            <v>0.650812471811916</v>
          </cell>
          <cell r="H181">
            <v>1.442539351033111</v>
          </cell>
        </row>
        <row r="182">
          <cell r="G182">
            <v>0.6550706393402826</v>
          </cell>
          <cell r="H182">
            <v>1.444617727329572</v>
          </cell>
        </row>
        <row r="183">
          <cell r="G183">
            <v>0.6589829277020897</v>
          </cell>
          <cell r="H183">
            <v>1.4465898780756705</v>
          </cell>
        </row>
        <row r="184">
          <cell r="G184">
            <v>0.6625688391156266</v>
          </cell>
          <cell r="H184">
            <v>1.4484522577808958</v>
          </cell>
        </row>
        <row r="185">
          <cell r="G185">
            <v>0.6658506164671709</v>
          </cell>
          <cell r="H185">
            <v>1.450200834059222</v>
          </cell>
        </row>
        <row r="186">
          <cell r="G186">
            <v>0.6688530805687204</v>
          </cell>
          <cell r="H186">
            <v>1.4518504857283783</v>
          </cell>
        </row>
        <row r="187">
          <cell r="G187">
            <v>0.6716039755209884</v>
          </cell>
          <cell r="H187">
            <v>1.453411389198244</v>
          </cell>
        </row>
        <row r="188">
          <cell r="G188">
            <v>0.6741427268185128</v>
          </cell>
          <cell r="H188">
            <v>1.4548973012207518</v>
          </cell>
        </row>
        <row r="189">
          <cell r="G189">
            <v>0.6765032684795116</v>
          </cell>
          <cell r="H189">
            <v>1.456324041627407</v>
          </cell>
        </row>
        <row r="190">
          <cell r="G190">
            <v>0.678725577300196</v>
          </cell>
          <cell r="H190">
            <v>1.4577124104534358</v>
          </cell>
        </row>
        <row r="191">
          <cell r="G191">
            <v>0.6808487371687153</v>
          </cell>
          <cell r="H191">
            <v>1.4590901509859082</v>
          </cell>
        </row>
        <row r="192">
          <cell r="G192">
            <v>0.6829134557241767</v>
          </cell>
          <cell r="H192">
            <v>1.460481243147025</v>
          </cell>
        </row>
        <row r="193">
          <cell r="G193">
            <v>0.6849574491856557</v>
          </cell>
          <cell r="H193">
            <v>1.4619132779669854</v>
          </cell>
        </row>
        <row r="194">
          <cell r="G194">
            <v>0.6870217596421279</v>
          </cell>
          <cell r="H194">
            <v>1.463416802444981</v>
          </cell>
        </row>
        <row r="195">
          <cell r="G195">
            <v>0.6891377891090774</v>
          </cell>
          <cell r="H195">
            <v>1.4650109816839758</v>
          </cell>
        </row>
        <row r="196">
          <cell r="G196">
            <v>0.6913348327453098</v>
          </cell>
          <cell r="H196">
            <v>1.4667157969499764</v>
          </cell>
        </row>
        <row r="197">
          <cell r="G197">
            <v>0.6936321472585901</v>
          </cell>
          <cell r="H197">
            <v>1.4685467054622443</v>
          </cell>
        </row>
        <row r="198">
          <cell r="G198">
            <v>0.6960387601440603</v>
          </cell>
          <cell r="H198">
            <v>1.470503764705226</v>
          </cell>
        </row>
        <row r="199">
          <cell r="G199">
            <v>0.6985541425290508</v>
          </cell>
          <cell r="H199">
            <v>1.4725773831967917</v>
          </cell>
        </row>
        <row r="200">
          <cell r="G200">
            <v>0.7011684343464976</v>
          </cell>
          <cell r="H200">
            <v>1.4747477198075836</v>
          </cell>
        </row>
        <row r="201">
          <cell r="G201">
            <v>0.7038525390560305</v>
          </cell>
          <cell r="H201">
            <v>1.4769857263805584</v>
          </cell>
        </row>
        <row r="202">
          <cell r="G202">
            <v>0.7065721599970826</v>
          </cell>
          <cell r="H202">
            <v>1.4792390754340619</v>
          </cell>
        </row>
        <row r="203">
          <cell r="G203">
            <v>0.7092785194726378</v>
          </cell>
          <cell r="H203">
            <v>1.4814543564241076</v>
          </cell>
        </row>
        <row r="204">
          <cell r="G204">
            <v>0.7119197462491189</v>
          </cell>
          <cell r="H204">
            <v>1.4835672389487464</v>
          </cell>
        </row>
        <row r="205">
          <cell r="G205">
            <v>0.7144462193889104</v>
          </cell>
          <cell r="H205">
            <v>1.485519010397655</v>
          </cell>
        </row>
        <row r="206">
          <cell r="G206">
            <v>0.7168167751729776</v>
          </cell>
          <cell r="H206">
            <v>1.4872571988828232</v>
          </cell>
        </row>
        <row r="207">
          <cell r="G207">
            <v>0.7189995820430383</v>
          </cell>
          <cell r="H207">
            <v>1.4887369866797895</v>
          </cell>
        </row>
        <row r="208">
          <cell r="G208">
            <v>0.720979870253544</v>
          </cell>
          <cell r="H208">
            <v>1.4899386537688313</v>
          </cell>
        </row>
        <row r="209">
          <cell r="G209">
            <v>0.7227531261883214</v>
          </cell>
          <cell r="H209">
            <v>1.4908494193767619</v>
          </cell>
        </row>
        <row r="210">
          <cell r="G210">
            <v>0.7243223465283699</v>
          </cell>
          <cell r="H210">
            <v>1.4914648814457971</v>
          </cell>
        </row>
        <row r="211">
          <cell r="G211">
            <v>0.7258442995501798</v>
          </cell>
          <cell r="H211">
            <v>1.4917037699878959</v>
          </cell>
        </row>
        <row r="212">
          <cell r="G212">
            <v>0.7265633108708104</v>
          </cell>
          <cell r="H212">
            <v>1.4908056688810676</v>
          </cell>
        </row>
        <row r="213">
          <cell r="G213">
            <v>0.7273135642681787</v>
          </cell>
          <cell r="H213">
            <v>1.4896307162529232</v>
          </cell>
        </row>
        <row r="214">
          <cell r="G214">
            <v>0.7280888939848036</v>
          </cell>
          <cell r="H214">
            <v>1.4882008342436974</v>
          </cell>
        </row>
        <row r="215">
          <cell r="G215">
            <v>0.7288948245754123</v>
          </cell>
          <cell r="H215">
            <v>1.4865497204208145</v>
          </cell>
        </row>
        <row r="216">
          <cell r="G216">
            <v>0.7297159309277182</v>
          </cell>
          <cell r="H216">
            <v>1.4846917962682742</v>
          </cell>
        </row>
        <row r="217">
          <cell r="G217">
            <v>0.7305457374321574</v>
          </cell>
          <cell r="H217">
            <v>1.4826537891453877</v>
          </cell>
        </row>
        <row r="218">
          <cell r="G218">
            <v>0.7313706835660034</v>
          </cell>
          <cell r="H218">
            <v>1.4804515440353647</v>
          </cell>
        </row>
        <row r="219">
          <cell r="G219">
            <v>0.7321754287397558</v>
          </cell>
          <cell r="H219">
            <v>1.4780982311985595</v>
          </cell>
        </row>
        <row r="220">
          <cell r="G220">
            <v>0.7329502270298057</v>
          </cell>
          <cell r="H220">
            <v>1.475615095168382</v>
          </cell>
        </row>
        <row r="221">
          <cell r="G221">
            <v>0.733670883927418</v>
          </cell>
          <cell r="H221">
            <v>1.4730052249776753</v>
          </cell>
        </row>
        <row r="222">
          <cell r="G222">
            <v>0.7343303149443863</v>
          </cell>
          <cell r="H222">
            <v>1.470286879071128</v>
          </cell>
        </row>
        <row r="223">
          <cell r="G223">
            <v>0.7349172756034936</v>
          </cell>
          <cell r="H223">
            <v>1.4674752296304536</v>
          </cell>
        </row>
        <row r="224">
          <cell r="G224">
            <v>0.7354300245876879</v>
          </cell>
          <cell r="H224">
            <v>1.4645898750357431</v>
          </cell>
        </row>
        <row r="225">
          <cell r="G225">
            <v>0.7358561159829557</v>
          </cell>
          <cell r="H225">
            <v>1.4616393459961632</v>
          </cell>
        </row>
        <row r="226">
          <cell r="G226">
            <v>0.7361893619326183</v>
          </cell>
          <cell r="H226">
            <v>1.4586398006716499</v>
          </cell>
        </row>
        <row r="227">
          <cell r="G227">
            <v>0.7364430925398928</v>
          </cell>
          <cell r="H227">
            <v>1.4556167359117707</v>
          </cell>
        </row>
        <row r="228">
          <cell r="G228">
            <v>0.7366160420638079</v>
          </cell>
          <cell r="H228">
            <v>1.4525868822925614</v>
          </cell>
        </row>
        <row r="229">
          <cell r="G229">
            <v>0.7367228300790027</v>
          </cell>
          <cell r="H229">
            <v>1.44957796077336</v>
          </cell>
        </row>
        <row r="230">
          <cell r="G230">
            <v>0.7367695300378921</v>
          </cell>
          <cell r="H230">
            <v>1.446609835119919</v>
          </cell>
        </row>
        <row r="231">
          <cell r="G231">
            <v>0.7367612017230295</v>
          </cell>
          <cell r="H231">
            <v>1.443698809223163</v>
          </cell>
        </row>
        <row r="232">
          <cell r="G232">
            <v>0.7367096312503598</v>
          </cell>
          <cell r="H232">
            <v>1.4408638666245208</v>
          </cell>
        </row>
        <row r="233">
          <cell r="G233">
            <v>0.7366200286098787</v>
          </cell>
          <cell r="H233">
            <v>1.438118619299882</v>
          </cell>
        </row>
        <row r="234">
          <cell r="G234">
            <v>0.7365050015282395</v>
          </cell>
          <cell r="H234">
            <v>1.4354827286214067</v>
          </cell>
        </row>
        <row r="235">
          <cell r="G235">
            <v>0.7363738716509863</v>
          </cell>
          <cell r="H235">
            <v>1.4329683311812595</v>
          </cell>
        </row>
        <row r="236">
          <cell r="G236">
            <v>0.7362420516997514</v>
          </cell>
          <cell r="H236">
            <v>1.4305951602258669</v>
          </cell>
        </row>
        <row r="237">
          <cell r="G237">
            <v>0.7361165833170666</v>
          </cell>
          <cell r="H237">
            <v>1.4283750465487646</v>
          </cell>
        </row>
        <row r="238">
          <cell r="G238">
            <v>0.7359947613384511</v>
          </cell>
          <cell r="H238">
            <v>1.4263067081925271</v>
          </cell>
        </row>
        <row r="239">
          <cell r="G239">
            <v>0.7358495625766187</v>
          </cell>
          <cell r="H239">
            <v>1.4243595369441657</v>
          </cell>
        </row>
        <row r="240">
          <cell r="G240">
            <v>0.7356817134921411</v>
          </cell>
          <cell r="H240">
            <v>1.4225334216929777</v>
          </cell>
        </row>
        <row r="241">
          <cell r="G241">
            <v>0.7354820066738246</v>
          </cell>
          <cell r="H241">
            <v>1.4208129968489955</v>
          </cell>
        </row>
        <row r="242">
          <cell r="G242">
            <v>0.7352342489381828</v>
          </cell>
          <cell r="H242">
            <v>1.4191819966668344</v>
          </cell>
        </row>
        <row r="243">
          <cell r="G243">
            <v>0.7349432632429193</v>
          </cell>
          <cell r="H243">
            <v>1.4176375752364574</v>
          </cell>
        </row>
        <row r="244">
          <cell r="G244">
            <v>0.7346149805517262</v>
          </cell>
          <cell r="H244">
            <v>1.4161802462935535</v>
          </cell>
        </row>
        <row r="245">
          <cell r="G245">
            <v>0.7342758202742101</v>
          </cell>
          <cell r="H245">
            <v>1.4148350506111897</v>
          </cell>
        </row>
        <row r="246">
          <cell r="G246">
            <v>0.7339213783994419</v>
          </cell>
          <cell r="H246">
            <v>1.413594484320657</v>
          </cell>
        </row>
        <row r="247">
          <cell r="G247">
            <v>0.7335542869675942</v>
          </cell>
          <cell r="H247">
            <v>1.4124551441783388</v>
          </cell>
        </row>
        <row r="248">
          <cell r="G248">
            <v>0.7331735795766036</v>
          </cell>
          <cell r="H248">
            <v>1.4114136559804005</v>
          </cell>
        </row>
        <row r="249">
          <cell r="G249">
            <v>0.732794289215975</v>
          </cell>
          <cell r="H249">
            <v>1.4104811624261993</v>
          </cell>
        </row>
        <row r="250">
          <cell r="G250">
            <v>0.7324239721808385</v>
          </cell>
          <cell r="H250">
            <v>1.409658999708527</v>
          </cell>
        </row>
        <row r="251">
          <cell r="G251">
            <v>0.7320712460073</v>
          </cell>
          <cell r="H251">
            <v>1.4089573247699834</v>
          </cell>
        </row>
        <row r="252">
          <cell r="G252">
            <v>0.731742208258397</v>
          </cell>
          <cell r="H252">
            <v>1.4083740730922556</v>
          </cell>
        </row>
        <row r="253">
          <cell r="G253">
            <v>0.7314392043688281</v>
          </cell>
          <cell r="H253">
            <v>1.4079089658426243</v>
          </cell>
        </row>
        <row r="254">
          <cell r="G254">
            <v>0.7311618273455701</v>
          </cell>
          <cell r="H254">
            <v>1.407557005623319</v>
          </cell>
        </row>
        <row r="255">
          <cell r="G255">
            <v>0.7309188669347788</v>
          </cell>
          <cell r="H255">
            <v>1.407324589835337</v>
          </cell>
        </row>
        <row r="256">
          <cell r="G256">
            <v>0.7306988151667464</v>
          </cell>
          <cell r="H256">
            <v>1.4071964503760963</v>
          </cell>
        </row>
        <row r="257">
          <cell r="G257">
            <v>0.7304850334059072</v>
          </cell>
          <cell r="H257">
            <v>1.4071511715592817</v>
          </cell>
        </row>
        <row r="258">
          <cell r="G258">
            <v>0.7302633347143501</v>
          </cell>
          <cell r="H258">
            <v>1.4071680349212996</v>
          </cell>
        </row>
        <row r="259">
          <cell r="G259">
            <v>0.7300336793030135</v>
          </cell>
          <cell r="H259">
            <v>1.4072385315564546</v>
          </cell>
        </row>
        <row r="260">
          <cell r="G260">
            <v>0.7297894245828442</v>
          </cell>
          <cell r="H260">
            <v>1.4073533891159618</v>
          </cell>
        </row>
      </sheetData>
      <sheetData sheetId="11">
        <row r="10">
          <cell r="G10">
            <v>0.7041776505334744</v>
          </cell>
          <cell r="H10">
            <v>1.7165240124293324</v>
          </cell>
        </row>
        <row r="11">
          <cell r="G11">
            <v>0.7100791269447341</v>
          </cell>
          <cell r="H11">
            <v>1.8082357496782273</v>
          </cell>
        </row>
        <row r="12">
          <cell r="G12">
            <v>0.7155313803394577</v>
          </cell>
          <cell r="H12">
            <v>1.9019482497287066</v>
          </cell>
        </row>
        <row r="13">
          <cell r="G13">
            <v>0.7195239390843764</v>
          </cell>
          <cell r="H13">
            <v>1.9964961766713911</v>
          </cell>
        </row>
        <row r="14">
          <cell r="G14">
            <v>0.7238588410671967</v>
          </cell>
          <cell r="H14">
            <v>2.0936281629844813</v>
          </cell>
        </row>
        <row r="15">
          <cell r="G15">
            <v>0.7280390888647341</v>
          </cell>
          <cell r="H15">
            <v>2.1927373883464036</v>
          </cell>
        </row>
        <row r="16">
          <cell r="G16">
            <v>0.7350431586961954</v>
          </cell>
          <cell r="H16">
            <v>2.305061703189343</v>
          </cell>
        </row>
        <row r="17">
          <cell r="G17">
            <v>0.7382525286523138</v>
          </cell>
          <cell r="H17">
            <v>2.4070538263415306</v>
          </cell>
        </row>
        <row r="18">
          <cell r="G18">
            <v>0.7414354293033164</v>
          </cell>
          <cell r="H18">
            <v>2.510218018949748</v>
          </cell>
        </row>
        <row r="19">
          <cell r="G19">
            <v>0.7439842770687954</v>
          </cell>
          <cell r="H19">
            <v>2.613703256774733</v>
          </cell>
        </row>
        <row r="20">
          <cell r="G20">
            <v>0.7465758909720974</v>
          </cell>
          <cell r="H20">
            <v>2.7179649761175586</v>
          </cell>
        </row>
        <row r="21">
          <cell r="G21">
            <v>0.7498422378005923</v>
          </cell>
          <cell r="H21">
            <v>2.8264711549492363</v>
          </cell>
        </row>
        <row r="22">
          <cell r="G22">
            <v>0.7540516515479325</v>
          </cell>
          <cell r="H22">
            <v>2.936686151336199</v>
          </cell>
        </row>
        <row r="23">
          <cell r="G23">
            <v>0.7576934613501523</v>
          </cell>
          <cell r="H23">
            <v>3.0468055047919798</v>
          </cell>
        </row>
        <row r="24">
          <cell r="G24">
            <v>0.7612777117648217</v>
          </cell>
          <cell r="H24">
            <v>3.1570617815620343</v>
          </cell>
        </row>
        <row r="25">
          <cell r="G25">
            <v>0.7643589756875403</v>
          </cell>
          <cell r="H25">
            <v>3.266688018383634</v>
          </cell>
        </row>
        <row r="26">
          <cell r="G26">
            <v>0.7766384659919393</v>
          </cell>
          <cell r="H26">
            <v>3.4163800603138434</v>
          </cell>
        </row>
        <row r="27">
          <cell r="G27">
            <v>0.7792959729362667</v>
          </cell>
          <cell r="H27">
            <v>3.5260840837360115</v>
          </cell>
        </row>
        <row r="28">
          <cell r="G28">
            <v>0.781943726009211</v>
          </cell>
          <cell r="H28">
            <v>3.635134161432813</v>
          </cell>
        </row>
        <row r="29">
          <cell r="G29">
            <v>0.7845377046984922</v>
          </cell>
          <cell r="H29">
            <v>3.7431740342403295</v>
          </cell>
        </row>
        <row r="30">
          <cell r="G30">
            <v>0.7869198217289106</v>
          </cell>
          <cell r="H30">
            <v>3.849716533023356</v>
          </cell>
        </row>
        <row r="31">
          <cell r="G31">
            <v>0.789905814177797</v>
          </cell>
          <cell r="H31">
            <v>3.948126926339868</v>
          </cell>
        </row>
        <row r="32">
          <cell r="G32">
            <v>0.7913175506144464</v>
          </cell>
          <cell r="H32">
            <v>4.045018497487395</v>
          </cell>
        </row>
        <row r="33">
          <cell r="G33">
            <v>0.7962794660882472</v>
          </cell>
          <cell r="H33">
            <v>4.143727194590471</v>
          </cell>
        </row>
        <row r="34">
          <cell r="G34">
            <v>0.8009362478254093</v>
          </cell>
          <cell r="H34">
            <v>4.240089658806677</v>
          </cell>
        </row>
        <row r="35">
          <cell r="G35">
            <v>0.804835101441748</v>
          </cell>
          <cell r="H35">
            <v>4.333332041328646</v>
          </cell>
        </row>
        <row r="36">
          <cell r="G36">
            <v>0.8014185601684788</v>
          </cell>
          <cell r="H36">
            <v>4.384718593591228</v>
          </cell>
        </row>
        <row r="37">
          <cell r="G37">
            <v>0.8047545101824676</v>
          </cell>
          <cell r="H37">
            <v>4.468960412519422</v>
          </cell>
        </row>
        <row r="38">
          <cell r="G38">
            <v>0.8082072603464299</v>
          </cell>
          <cell r="H38">
            <v>4.54800107081126</v>
          </cell>
        </row>
        <row r="39">
          <cell r="G39">
            <v>0.8113803301462994</v>
          </cell>
          <cell r="H39">
            <v>4.621149583422894</v>
          </cell>
        </row>
        <row r="40">
          <cell r="G40">
            <v>0.8144934589034925</v>
          </cell>
          <cell r="H40">
            <v>4.688374194598942</v>
          </cell>
        </row>
        <row r="41">
          <cell r="G41">
            <v>0.8157863383271012</v>
          </cell>
          <cell r="H41">
            <v>4.667818798330882</v>
          </cell>
        </row>
        <row r="42">
          <cell r="G42">
            <v>0.8173827061524762</v>
          </cell>
          <cell r="H42">
            <v>4.641691992748551</v>
          </cell>
        </row>
        <row r="43">
          <cell r="G43">
            <v>0.8186531488932521</v>
          </cell>
          <cell r="H43">
            <v>4.609557610722768</v>
          </cell>
        </row>
        <row r="44">
          <cell r="G44">
            <v>0.8198121141072604</v>
          </cell>
          <cell r="H44">
            <v>4.571871581846785</v>
          </cell>
        </row>
        <row r="45">
          <cell r="G45">
            <v>0.8209857561592129</v>
          </cell>
          <cell r="H45">
            <v>4.529021987075999</v>
          </cell>
        </row>
        <row r="46">
          <cell r="G46">
            <v>0.8210096008288478</v>
          </cell>
          <cell r="H46">
            <v>4.476370091785236</v>
          </cell>
        </row>
        <row r="47">
          <cell r="G47">
            <v>0.8218474882226423</v>
          </cell>
          <cell r="H47">
            <v>4.425610185293989</v>
          </cell>
        </row>
        <row r="48">
          <cell r="G48">
            <v>0.8224679594255817</v>
          </cell>
          <cell r="H48">
            <v>4.372118359692152</v>
          </cell>
        </row>
        <row r="49">
          <cell r="G49">
            <v>0.8228530311617966</v>
          </cell>
          <cell r="H49">
            <v>4.316126554556344</v>
          </cell>
        </row>
        <row r="50">
          <cell r="G50">
            <v>0.8234022417559739</v>
          </cell>
          <cell r="H50">
            <v>4.25829880137652</v>
          </cell>
        </row>
        <row r="51">
          <cell r="G51">
            <v>0.822077072822087</v>
          </cell>
          <cell r="H51">
            <v>4.169341515503409</v>
          </cell>
        </row>
        <row r="52">
          <cell r="G52">
            <v>0.8211234796262631</v>
          </cell>
          <cell r="H52">
            <v>4.080293668217755</v>
          </cell>
        </row>
        <row r="53">
          <cell r="G53">
            <v>0.8197426088705029</v>
          </cell>
          <cell r="H53">
            <v>3.990668984166725</v>
          </cell>
        </row>
        <row r="54">
          <cell r="G54">
            <v>0.8187362719353626</v>
          </cell>
          <cell r="H54">
            <v>3.901621810683194</v>
          </cell>
        </row>
        <row r="55">
          <cell r="G55">
            <v>0.8178303028587769</v>
          </cell>
          <cell r="H55">
            <v>3.8131888054044722</v>
          </cell>
        </row>
        <row r="56">
          <cell r="G56">
            <v>0.8162429356923141</v>
          </cell>
          <cell r="H56">
            <v>3.7230187363402285</v>
          </cell>
        </row>
        <row r="57">
          <cell r="G57">
            <v>0.8154651843915007</v>
          </cell>
          <cell r="H57">
            <v>3.63647769603909</v>
          </cell>
        </row>
        <row r="58">
          <cell r="G58">
            <v>0.814743371846037</v>
          </cell>
          <cell r="H58">
            <v>3.55117356123731</v>
          </cell>
        </row>
        <row r="59">
          <cell r="G59">
            <v>0.8141874722255247</v>
          </cell>
          <cell r="H59">
            <v>3.4674815329539586</v>
          </cell>
        </row>
        <row r="60">
          <cell r="G60">
            <v>0.8073118205571459</v>
          </cell>
          <cell r="H60">
            <v>3.3599007816140785</v>
          </cell>
        </row>
        <row r="61">
          <cell r="G61">
            <v>0.8094400496831775</v>
          </cell>
          <cell r="H61">
            <v>3.297578252541805</v>
          </cell>
        </row>
        <row r="62">
          <cell r="G62">
            <v>0.8174129002480479</v>
          </cell>
          <cell r="H62">
            <v>3.2246241225134225</v>
          </cell>
        </row>
        <row r="63">
          <cell r="G63">
            <v>0.8211527577742028</v>
          </cell>
          <cell r="H63">
            <v>3.1452748942037982</v>
          </cell>
        </row>
        <row r="64">
          <cell r="G64">
            <v>0.8263331853139484</v>
          </cell>
          <cell r="H64">
            <v>3.0787304493050307</v>
          </cell>
        </row>
        <row r="65">
          <cell r="G65">
            <v>0.8344895044808054</v>
          </cell>
          <cell r="H65">
            <v>3.0271831018975703</v>
          </cell>
        </row>
        <row r="66">
          <cell r="G66">
            <v>0.8381684342818735</v>
          </cell>
          <cell r="H66">
            <v>2.973131240430963</v>
          </cell>
        </row>
        <row r="67">
          <cell r="G67">
            <v>0.845201772466978</v>
          </cell>
          <cell r="H67">
            <v>2.9144447584694806</v>
          </cell>
        </row>
        <row r="68">
          <cell r="G68">
            <v>0.8472257208143045</v>
          </cell>
          <cell r="H68">
            <v>2.875487759254288</v>
          </cell>
        </row>
        <row r="69">
          <cell r="G69">
            <v>0.8495878815892809</v>
          </cell>
          <cell r="H69">
            <v>2.8300925087293014</v>
          </cell>
        </row>
        <row r="70">
          <cell r="G70">
            <v>0.8546802554723079</v>
          </cell>
          <cell r="H70">
            <v>2.799987121465073</v>
          </cell>
        </row>
        <row r="71">
          <cell r="G71">
            <v>0.8567326405913556</v>
          </cell>
          <cell r="H71">
            <v>2.7597952161066686</v>
          </cell>
        </row>
        <row r="72">
          <cell r="G72">
            <v>0.8638582200341641</v>
          </cell>
          <cell r="H72">
            <v>2.7477169493195404</v>
          </cell>
        </row>
        <row r="73">
          <cell r="G73">
            <v>0.8580500339118301</v>
          </cell>
          <cell r="H73">
            <v>2.7552791516240194</v>
          </cell>
        </row>
        <row r="80">
          <cell r="G80">
            <v>0.9194390492707851</v>
          </cell>
          <cell r="H80">
            <v>3.0676489841060803</v>
          </cell>
        </row>
        <row r="81">
          <cell r="G81">
            <v>0.8651406643625438</v>
          </cell>
          <cell r="H81">
            <v>2.990919796504633</v>
          </cell>
        </row>
        <row r="82">
          <cell r="G82">
            <v>0.7968515975296776</v>
          </cell>
          <cell r="H82">
            <v>2.8848683173796994</v>
          </cell>
        </row>
        <row r="83">
          <cell r="G83">
            <v>0.7406158238622969</v>
          </cell>
          <cell r="H83">
            <v>2.834278514181725</v>
          </cell>
        </row>
        <row r="84">
          <cell r="G84">
            <v>0.6802200923406075</v>
          </cell>
          <cell r="H84">
            <v>2.773432857017161</v>
          </cell>
        </row>
        <row r="85">
          <cell r="G85">
            <v>0.6351885677103375</v>
          </cell>
          <cell r="H85">
            <v>2.7388386653422025</v>
          </cell>
        </row>
        <row r="86">
          <cell r="G86">
            <v>0.5709020848490957</v>
          </cell>
          <cell r="H86">
            <v>2.592876549733951</v>
          </cell>
        </row>
        <row r="87">
          <cell r="G87">
            <v>0.5480099649829546</v>
          </cell>
          <cell r="H87">
            <v>2.584615018048821</v>
          </cell>
        </row>
        <row r="88">
          <cell r="G88">
            <v>0.5430029148512371</v>
          </cell>
          <cell r="H88">
            <v>2.6415260404090515</v>
          </cell>
        </row>
        <row r="89">
          <cell r="G89">
            <v>0.5218932421111642</v>
          </cell>
          <cell r="H89">
            <v>2.633972616076259</v>
          </cell>
        </row>
        <row r="90">
          <cell r="G90">
            <v>0.5075667673679577</v>
          </cell>
          <cell r="H90">
            <v>2.6209108944324853</v>
          </cell>
        </row>
        <row r="91">
          <cell r="G91">
            <v>0.49840194333993776</v>
          </cell>
          <cell r="H91">
            <v>2.6214144715128493</v>
          </cell>
        </row>
        <row r="92">
          <cell r="G92">
            <v>0.4997040544325611</v>
          </cell>
          <cell r="H92">
            <v>2.6368192763410736</v>
          </cell>
        </row>
        <row r="93">
          <cell r="G93">
            <v>0.5087013111839684</v>
          </cell>
          <cell r="H93">
            <v>2.6674191192262633</v>
          </cell>
        </row>
        <row r="94">
          <cell r="G94">
            <v>0.5184806881375011</v>
          </cell>
          <cell r="H94">
            <v>2.7193556731671498</v>
          </cell>
        </row>
        <row r="95">
          <cell r="G95">
            <v>0.5277480971821621</v>
          </cell>
          <cell r="H95">
            <v>2.769612795429767</v>
          </cell>
        </row>
        <row r="96">
          <cell r="G96">
            <v>0.5311398375472857</v>
          </cell>
          <cell r="H96">
            <v>2.8081788110375303</v>
          </cell>
        </row>
        <row r="97">
          <cell r="G97">
            <v>0.5207337020248347</v>
          </cell>
          <cell r="H97">
            <v>2.7818213405403602</v>
          </cell>
        </row>
        <row r="98">
          <cell r="G98">
            <v>0.5171556643401769</v>
          </cell>
          <cell r="H98">
            <v>2.7726009536101994</v>
          </cell>
        </row>
        <row r="99">
          <cell r="G99">
            <v>0.5186994005177502</v>
          </cell>
          <cell r="H99">
            <v>2.7811845331527705</v>
          </cell>
        </row>
        <row r="100">
          <cell r="G100">
            <v>0.6498791408171914</v>
          </cell>
          <cell r="H100">
            <v>3.5068199411660577</v>
          </cell>
        </row>
        <row r="101">
          <cell r="G101">
            <v>0.5325677273070927</v>
          </cell>
          <cell r="H101">
            <v>2.815654380494048</v>
          </cell>
        </row>
        <row r="102">
          <cell r="G102">
            <v>0.5441965965723132</v>
          </cell>
          <cell r="H102">
            <v>2.7948593690302888</v>
          </cell>
        </row>
        <row r="103">
          <cell r="G103">
            <v>0.5559586917111294</v>
          </cell>
          <cell r="H103">
            <v>2.764317124069659</v>
          </cell>
        </row>
        <row r="104">
          <cell r="G104">
            <v>0.5688901582630516</v>
          </cell>
          <cell r="H104">
            <v>2.7215977222389536</v>
          </cell>
        </row>
        <row r="105">
          <cell r="G105">
            <v>0.5879509437317587</v>
          </cell>
          <cell r="H105">
            <v>2.6399915187744827</v>
          </cell>
        </row>
        <row r="106">
          <cell r="G106">
            <v>0.47075905326337747</v>
          </cell>
          <cell r="H106">
            <v>1.9913010126733897</v>
          </cell>
        </row>
        <row r="107">
          <cell r="G107">
            <v>0.6237096179487409</v>
          </cell>
          <cell r="H107">
            <v>2.581576990841667</v>
          </cell>
        </row>
        <row r="108">
          <cell r="G108">
            <v>0.6308599059800827</v>
          </cell>
          <cell r="H108">
            <v>2.5689457817363155</v>
          </cell>
        </row>
        <row r="109">
          <cell r="G109">
            <v>0.6337738641009624</v>
          </cell>
          <cell r="H109">
            <v>2.5822456692325093</v>
          </cell>
        </row>
        <row r="110">
          <cell r="G110">
            <v>0.6102473522654459</v>
          </cell>
          <cell r="H110">
            <v>2.5360809678065888</v>
          </cell>
        </row>
        <row r="111">
          <cell r="G111">
            <v>0.5859767579566535</v>
          </cell>
          <cell r="H111">
            <v>2.522245327690735</v>
          </cell>
        </row>
        <row r="112">
          <cell r="G112">
            <v>0.5647477846010841</v>
          </cell>
          <cell r="H112">
            <v>2.490430035616911</v>
          </cell>
        </row>
        <row r="113">
          <cell r="G113">
            <v>0.5470776618293027</v>
          </cell>
          <cell r="H113">
            <v>2.4475707782555336</v>
          </cell>
        </row>
        <row r="114">
          <cell r="G114">
            <v>0.5344006636685895</v>
          </cell>
          <cell r="H114">
            <v>2.422892236353536</v>
          </cell>
        </row>
        <row r="115">
          <cell r="G115">
            <v>0.49745863743508956</v>
          </cell>
          <cell r="H115">
            <v>2.303669975510972</v>
          </cell>
        </row>
        <row r="116">
          <cell r="G116">
            <v>0.4796760365072475</v>
          </cell>
          <cell r="H116">
            <v>2.2617606490961704</v>
          </cell>
        </row>
        <row r="117">
          <cell r="G117">
            <v>0.4719834864631851</v>
          </cell>
          <cell r="H117">
            <v>2.232212365001709</v>
          </cell>
        </row>
        <row r="118">
          <cell r="G118">
            <v>0.46002577877084905</v>
          </cell>
          <cell r="H118">
            <v>2.20047428433881</v>
          </cell>
        </row>
        <row r="119">
          <cell r="G119">
            <v>0.4489868540609681</v>
          </cell>
          <cell r="H119">
            <v>2.1637654954089522</v>
          </cell>
        </row>
        <row r="120">
          <cell r="G120">
            <v>0.4410587361086616</v>
          </cell>
          <cell r="H120">
            <v>2.1320352639100943</v>
          </cell>
        </row>
        <row r="121">
          <cell r="G121">
            <v>0.4304525792545917</v>
          </cell>
          <cell r="H121">
            <v>2.090860749349945</v>
          </cell>
        </row>
        <row r="122">
          <cell r="G122">
            <v>0.42282860863640676</v>
          </cell>
          <cell r="H122">
            <v>2.0565419875637123</v>
          </cell>
        </row>
        <row r="123">
          <cell r="G123">
            <v>0.4156146340957882</v>
          </cell>
          <cell r="H123">
            <v>2.003970781552806</v>
          </cell>
        </row>
        <row r="124">
          <cell r="G124">
            <v>0.410341425635485</v>
          </cell>
          <cell r="H124">
            <v>1.9528251620812913</v>
          </cell>
        </row>
        <row r="125">
          <cell r="G125">
            <v>0.4045225204106322</v>
          </cell>
          <cell r="H125">
            <v>1.9097113551727611</v>
          </cell>
        </row>
        <row r="126">
          <cell r="G126">
            <v>0.39946655792019836</v>
          </cell>
          <cell r="H126">
            <v>1.8649358700733785</v>
          </cell>
        </row>
        <row r="127">
          <cell r="G127">
            <v>0.394450304207074</v>
          </cell>
          <cell r="H127">
            <v>1.8252118201129433</v>
          </cell>
        </row>
        <row r="128">
          <cell r="G128">
            <v>0.39010695989890803</v>
          </cell>
          <cell r="H128">
            <v>1.7860774729188673</v>
          </cell>
        </row>
        <row r="129">
          <cell r="G129">
            <v>0.3872532886813378</v>
          </cell>
          <cell r="H129">
            <v>1.7463720676209982</v>
          </cell>
        </row>
        <row r="130">
          <cell r="G130">
            <v>0.3858959490644044</v>
          </cell>
          <cell r="H130">
            <v>1.7159837382947298</v>
          </cell>
        </row>
        <row r="131">
          <cell r="G131">
            <v>0.39992738530793254</v>
          </cell>
          <cell r="H131">
            <v>1.7541974359596564</v>
          </cell>
        </row>
        <row r="132">
          <cell r="G132">
            <v>0.39192565949032404</v>
          </cell>
          <cell r="H132">
            <v>1.6988070265420894</v>
          </cell>
        </row>
        <row r="133">
          <cell r="G133">
            <v>0.37827648556966637</v>
          </cell>
          <cell r="H133">
            <v>1.6178294624543754</v>
          </cell>
        </row>
        <row r="134">
          <cell r="G134">
            <v>0.4036121770126175</v>
          </cell>
          <cell r="H134">
            <v>1.70257598891261</v>
          </cell>
        </row>
        <row r="135">
          <cell r="G135">
            <v>0.37694195535666364</v>
          </cell>
          <cell r="H135">
            <v>1.5687737206659085</v>
          </cell>
        </row>
        <row r="136">
          <cell r="G136">
            <v>0.374814733060869</v>
          </cell>
          <cell r="H136">
            <v>1.5156064208720477</v>
          </cell>
        </row>
        <row r="137">
          <cell r="G137">
            <v>0.3773920603201122</v>
          </cell>
          <cell r="H137">
            <v>1.4790572869913812</v>
          </cell>
        </row>
        <row r="138">
          <cell r="G138">
            <v>0.38251683136967357</v>
          </cell>
          <cell r="H138">
            <v>1.460429269363019</v>
          </cell>
        </row>
        <row r="139">
          <cell r="G139">
            <v>0.38236025095046816</v>
          </cell>
          <cell r="H139">
            <v>1.4163376412268094</v>
          </cell>
        </row>
        <row r="140">
          <cell r="G140">
            <v>0.39218609484602013</v>
          </cell>
          <cell r="H140">
            <v>1.4109591185541943</v>
          </cell>
        </row>
        <row r="141">
          <cell r="G141">
            <v>0.3971247205615457</v>
          </cell>
          <cell r="H141">
            <v>1.383256786552613</v>
          </cell>
        </row>
        <row r="142">
          <cell r="G142">
            <v>0.40389011957441795</v>
          </cell>
          <cell r="H142">
            <v>1.3608182838499532</v>
          </cell>
        </row>
        <row r="143">
          <cell r="G143">
            <v>0.3992773252138657</v>
          </cell>
          <cell r="H143">
            <v>1.3016569340444786</v>
          </cell>
        </row>
        <row r="144">
          <cell r="G144">
            <v>0.4022394752943156</v>
          </cell>
          <cell r="H144">
            <v>1.2693119593835889</v>
          </cell>
        </row>
        <row r="145">
          <cell r="G145">
            <v>0.4143592071177973</v>
          </cell>
          <cell r="H145">
            <v>1.2762038667888422</v>
          </cell>
        </row>
        <row r="146">
          <cell r="G146">
            <v>0.4118808331735273</v>
          </cell>
          <cell r="H146">
            <v>1.2422828969306254</v>
          </cell>
        </row>
        <row r="147">
          <cell r="G147">
            <v>0.4046989760945145</v>
          </cell>
          <cell r="H147">
            <v>1.2073660100103742</v>
          </cell>
        </row>
        <row r="148">
          <cell r="G148">
            <v>0.4357620387109383</v>
          </cell>
          <cell r="H148">
            <v>1.2866898867150145</v>
          </cell>
        </row>
        <row r="149">
          <cell r="G149">
            <v>0.4173424878564696</v>
          </cell>
          <cell r="H149">
            <v>1.2311003957613034</v>
          </cell>
        </row>
        <row r="150">
          <cell r="G150">
            <v>0.4222285196127856</v>
          </cell>
          <cell r="H150">
            <v>1.2412324766509315</v>
          </cell>
        </row>
        <row r="151">
          <cell r="G151">
            <v>0.46291666206768134</v>
          </cell>
          <cell r="H151">
            <v>1.3501199495343346</v>
          </cell>
        </row>
        <row r="152">
          <cell r="G152">
            <v>0.4674395831691892</v>
          </cell>
          <cell r="H152">
            <v>1.355816595017984</v>
          </cell>
        </row>
        <row r="153">
          <cell r="G153">
            <v>0.4745628909537996</v>
          </cell>
          <cell r="H153">
            <v>1.374214374314403</v>
          </cell>
        </row>
        <row r="154">
          <cell r="G154">
            <v>0.4700867974994088</v>
          </cell>
          <cell r="H154">
            <v>1.3560762734147196</v>
          </cell>
        </row>
        <row r="155">
          <cell r="G155">
            <v>0.4828730118179152</v>
          </cell>
          <cell r="H155">
            <v>1.3905187014486173</v>
          </cell>
        </row>
        <row r="156">
          <cell r="G156">
            <v>0.4838300793184523</v>
          </cell>
          <cell r="H156">
            <v>1.391603570213372</v>
          </cell>
        </row>
        <row r="157">
          <cell r="G157">
            <v>0.4686820607752372</v>
          </cell>
          <cell r="H157">
            <v>1.3427866327848967</v>
          </cell>
        </row>
        <row r="158">
          <cell r="G158">
            <v>0.4793197017601956</v>
          </cell>
          <cell r="H158">
            <v>1.3681303025672074</v>
          </cell>
        </row>
        <row r="159">
          <cell r="G159">
            <v>0.47842229245691986</v>
          </cell>
          <cell r="H159">
            <v>1.362222814886855</v>
          </cell>
        </row>
        <row r="160">
          <cell r="G160">
            <v>0.45375611620035394</v>
          </cell>
          <cell r="H160">
            <v>1.284117181308393</v>
          </cell>
        </row>
        <row r="161">
          <cell r="G161">
            <v>0.48569053617868796</v>
          </cell>
          <cell r="H161">
            <v>1.3584945112947067</v>
          </cell>
        </row>
        <row r="162">
          <cell r="G162">
            <v>0.5028668205419539</v>
          </cell>
          <cell r="H162">
            <v>1.3899880597334406</v>
          </cell>
        </row>
        <row r="163">
          <cell r="G163">
            <v>0.4946664295107</v>
          </cell>
          <cell r="H163">
            <v>1.3500155430373046</v>
          </cell>
        </row>
        <row r="164">
          <cell r="G164">
            <v>0.4883115405159909</v>
          </cell>
          <cell r="H164">
            <v>1.315400721008542</v>
          </cell>
        </row>
        <row r="165">
          <cell r="G165">
            <v>0.47919570686624097</v>
          </cell>
          <cell r="H165">
            <v>1.275353086490314</v>
          </cell>
        </row>
        <row r="166">
          <cell r="G166">
            <v>0.4925062001665395</v>
          </cell>
          <cell r="H166">
            <v>1.2872914195671732</v>
          </cell>
        </row>
        <row r="167">
          <cell r="G167">
            <v>0.5132697930340887</v>
          </cell>
          <cell r="H167">
            <v>1.3173488162241196</v>
          </cell>
        </row>
        <row r="168">
          <cell r="G168">
            <v>0.5524493624883786</v>
          </cell>
          <cell r="H168">
            <v>1.393895959310587</v>
          </cell>
        </row>
        <row r="169">
          <cell r="G169">
            <v>0.6066447020555177</v>
          </cell>
          <cell r="H169">
            <v>1.5021004095678685</v>
          </cell>
        </row>
        <row r="170">
          <cell r="G170">
            <v>0.6159611131809298</v>
          </cell>
          <cell r="H170">
            <v>1.502828754393668</v>
          </cell>
        </row>
        <row r="171">
          <cell r="G171">
            <v>0.5898416572199314</v>
          </cell>
          <cell r="H171">
            <v>1.4211368483773636</v>
          </cell>
        </row>
        <row r="172">
          <cell r="G172">
            <v>0.597469813700963</v>
          </cell>
          <cell r="H172">
            <v>1.4506690694602062</v>
          </cell>
        </row>
        <row r="173">
          <cell r="G173">
            <v>0.6048353074871118</v>
          </cell>
          <cell r="H173">
            <v>1.4806056430871526</v>
          </cell>
        </row>
        <row r="174">
          <cell r="G174">
            <v>0.6119710423039157</v>
          </cell>
          <cell r="H174">
            <v>1.5109752352093142</v>
          </cell>
        </row>
        <row r="175">
          <cell r="G175">
            <v>0.6188790214299402</v>
          </cell>
          <cell r="H175">
            <v>1.5416768881944838</v>
          </cell>
        </row>
        <row r="176">
          <cell r="G176">
            <v>0.6255802552678255</v>
          </cell>
          <cell r="H176">
            <v>1.572862162390775</v>
          </cell>
        </row>
        <row r="177">
          <cell r="G177">
            <v>0.6320525506319369</v>
          </cell>
          <cell r="H177">
            <v>1.6042959620663877</v>
          </cell>
        </row>
        <row r="178">
          <cell r="G178">
            <v>0.6382834882863068</v>
          </cell>
          <cell r="H178">
            <v>1.6359691326951928</v>
          </cell>
        </row>
        <row r="179">
          <cell r="G179">
            <v>0.6442541251075956</v>
          </cell>
          <cell r="H179">
            <v>1.667906103651687</v>
          </cell>
        </row>
        <row r="180">
          <cell r="G180">
            <v>0.6499437967383932</v>
          </cell>
          <cell r="H180">
            <v>1.6999941644273056</v>
          </cell>
        </row>
        <row r="181">
          <cell r="G181">
            <v>0.6553505319759618</v>
          </cell>
          <cell r="H181">
            <v>1.732261664793976</v>
          </cell>
        </row>
        <row r="182">
          <cell r="G182">
            <v>0.6604723073960508</v>
          </cell>
          <cell r="H182">
            <v>1.7646536017419898</v>
          </cell>
        </row>
        <row r="183">
          <cell r="G183">
            <v>0.665309189749513</v>
          </cell>
          <cell r="H183">
            <v>1.7971427035919336</v>
          </cell>
        </row>
        <row r="184">
          <cell r="G184">
            <v>0.6698768280396817</v>
          </cell>
          <cell r="H184">
            <v>1.829706832449564</v>
          </cell>
        </row>
        <row r="185">
          <cell r="G185">
            <v>0.6741964421173706</v>
          </cell>
          <cell r="H185">
            <v>1.86232610160641</v>
          </cell>
        </row>
        <row r="186">
          <cell r="G186">
            <v>0.678288875712831</v>
          </cell>
          <cell r="H186">
            <v>1.8949997439060493</v>
          </cell>
        </row>
        <row r="187">
          <cell r="G187">
            <v>0.6821794436891885</v>
          </cell>
          <cell r="H187">
            <v>1.927716165790978</v>
          </cell>
        </row>
        <row r="188">
          <cell r="G188">
            <v>0.685906168411703</v>
          </cell>
          <cell r="H188">
            <v>1.9604675261755444</v>
          </cell>
        </row>
        <row r="189">
          <cell r="G189">
            <v>0.6895010271922335</v>
          </cell>
          <cell r="H189">
            <v>1.9932481052215811</v>
          </cell>
        </row>
        <row r="190">
          <cell r="G190">
            <v>0.6930024384218985</v>
          </cell>
          <cell r="H190">
            <v>2.0260530419945004</v>
          </cell>
        </row>
        <row r="191">
          <cell r="G191">
            <v>0.6964472175931723</v>
          </cell>
          <cell r="H191">
            <v>2.0588823172435053</v>
          </cell>
        </row>
        <row r="192">
          <cell r="G192">
            <v>0.6998772418383212</v>
          </cell>
          <cell r="H192">
            <v>2.091741371555677</v>
          </cell>
        </row>
        <row r="193">
          <cell r="G193">
            <v>0.7033273756515567</v>
          </cell>
          <cell r="H193">
            <v>2.1246263474843845</v>
          </cell>
        </row>
        <row r="194">
          <cell r="G194">
            <v>0.706838564850522</v>
          </cell>
          <cell r="H194">
            <v>2.157539686798974</v>
          </cell>
        </row>
        <row r="195">
          <cell r="G195">
            <v>0.7104400350989006</v>
          </cell>
          <cell r="H195">
            <v>2.190468171610064</v>
          </cell>
        </row>
        <row r="196">
          <cell r="G196">
            <v>0.714162481329628</v>
          </cell>
          <cell r="H196">
            <v>2.22340624944212</v>
          </cell>
        </row>
        <row r="197">
          <cell r="G197">
            <v>0.7180213761892759</v>
          </cell>
          <cell r="H197">
            <v>2.2563303475645857</v>
          </cell>
        </row>
        <row r="198">
          <cell r="G198">
            <v>0.7220266253928078</v>
          </cell>
          <cell r="H198">
            <v>2.289212752640557</v>
          </cell>
        </row>
        <row r="199">
          <cell r="G199">
            <v>0.7261738884893955</v>
          </cell>
          <cell r="H199">
            <v>2.3219986244147184</v>
          </cell>
        </row>
        <row r="200">
          <cell r="G200">
            <v>0.7304530224272067</v>
          </cell>
          <cell r="H200">
            <v>2.3546296367676955</v>
          </cell>
        </row>
        <row r="201">
          <cell r="G201">
            <v>0.7348310944263508</v>
          </cell>
          <cell r="H201">
            <v>2.3870387865428015</v>
          </cell>
        </row>
        <row r="202">
          <cell r="G202">
            <v>0.7392710142481475</v>
          </cell>
          <cell r="H202">
            <v>2.4191232516483097</v>
          </cell>
        </row>
        <row r="203">
          <cell r="G203">
            <v>0.743721134253639</v>
          </cell>
          <cell r="H203">
            <v>2.4507811776889157</v>
          </cell>
        </row>
        <row r="204">
          <cell r="G204">
            <v>0.7481250896552545</v>
          </cell>
          <cell r="H204">
            <v>2.481898728068755</v>
          </cell>
        </row>
        <row r="205">
          <cell r="G205">
            <v>0.7524276051430109</v>
          </cell>
          <cell r="H205">
            <v>2.512365262457623</v>
          </cell>
        </row>
        <row r="206">
          <cell r="G206">
            <v>0.7565868490384504</v>
          </cell>
          <cell r="H206">
            <v>2.5420760633180173</v>
          </cell>
        </row>
        <row r="207">
          <cell r="G207">
            <v>0.7605653243105661</v>
          </cell>
          <cell r="H207">
            <v>2.570929561127812</v>
          </cell>
        </row>
        <row r="208">
          <cell r="G208">
            <v>0.7643453955540354</v>
          </cell>
          <cell r="H208">
            <v>2.598856363157441</v>
          </cell>
        </row>
        <row r="209">
          <cell r="G209">
            <v>0.7679182315586848</v>
          </cell>
          <cell r="H209">
            <v>2.625797625692394</v>
          </cell>
        </row>
        <row r="210">
          <cell r="G210">
            <v>0.7712856712925883</v>
          </cell>
          <cell r="H210">
            <v>2.651698557857999</v>
          </cell>
        </row>
        <row r="211">
          <cell r="G211">
            <v>0.7746027130739437</v>
          </cell>
          <cell r="H211">
            <v>2.6760644274294005</v>
          </cell>
        </row>
        <row r="212">
          <cell r="G212">
            <v>0.7770776353763779</v>
          </cell>
          <cell r="H212">
            <v>2.698038762232663</v>
          </cell>
        </row>
        <row r="213">
          <cell r="G213">
            <v>0.7795755256769091</v>
          </cell>
          <cell r="H213">
            <v>2.7184833836471327</v>
          </cell>
        </row>
        <row r="214">
          <cell r="G214">
            <v>0.7820899581397911</v>
          </cell>
          <cell r="H214">
            <v>2.7374034966126284</v>
          </cell>
        </row>
        <row r="215">
          <cell r="G215">
            <v>0.784624577521334</v>
          </cell>
          <cell r="H215">
            <v>2.7548223255466544</v>
          </cell>
        </row>
        <row r="216">
          <cell r="G216">
            <v>0.787161715305919</v>
          </cell>
          <cell r="H216">
            <v>2.770749699882297</v>
          </cell>
        </row>
        <row r="217">
          <cell r="G217">
            <v>0.7896928917956766</v>
          </cell>
          <cell r="H217">
            <v>2.785230137108463</v>
          </cell>
        </row>
        <row r="218">
          <cell r="G218">
            <v>0.7922023551923754</v>
          </cell>
          <cell r="H218">
            <v>2.798296403246466</v>
          </cell>
        </row>
        <row r="219">
          <cell r="G219">
            <v>0.7946726329806324</v>
          </cell>
          <cell r="H219">
            <v>2.809981220466157</v>
          </cell>
        </row>
        <row r="220">
          <cell r="G220">
            <v>0.7970927956095497</v>
          </cell>
          <cell r="H220">
            <v>2.8203528614176916</v>
          </cell>
        </row>
        <row r="221">
          <cell r="G221">
            <v>0.7994345953024388</v>
          </cell>
          <cell r="H221">
            <v>2.8294506722717108</v>
          </cell>
        </row>
        <row r="222">
          <cell r="G222">
            <v>0.8016906586378554</v>
          </cell>
          <cell r="H222">
            <v>2.837345081675908</v>
          </cell>
        </row>
        <row r="223">
          <cell r="G223">
            <v>0.8038454317103494</v>
          </cell>
          <cell r="H223">
            <v>2.8441057519092685</v>
          </cell>
        </row>
        <row r="224">
          <cell r="G224">
            <v>0.8058989612128379</v>
          </cell>
          <cell r="H224">
            <v>2.849811213814312</v>
          </cell>
        </row>
        <row r="225">
          <cell r="G225">
            <v>0.8078357536086747</v>
          </cell>
          <cell r="H225">
            <v>2.854537935981811</v>
          </cell>
        </row>
        <row r="226">
          <cell r="G226">
            <v>0.8096483128396187</v>
          </cell>
          <cell r="H226">
            <v>2.858368134134296</v>
          </cell>
        </row>
        <row r="227">
          <cell r="G227">
            <v>0.8113491575522975</v>
          </cell>
          <cell r="H227">
            <v>2.861393274081515</v>
          </cell>
        </row>
        <row r="228">
          <cell r="G228">
            <v>0.8129337096106443</v>
          </cell>
          <cell r="H228">
            <v>2.8636983868946104</v>
          </cell>
        </row>
        <row r="229">
          <cell r="G229">
            <v>0.8144177686480933</v>
          </cell>
          <cell r="H229">
            <v>2.8653838044106745</v>
          </cell>
        </row>
        <row r="230">
          <cell r="G230">
            <v>0.8158073144518785</v>
          </cell>
          <cell r="H230">
            <v>2.8665462143059295</v>
          </cell>
        </row>
        <row r="231">
          <cell r="G231">
            <v>0.8171051766759293</v>
          </cell>
          <cell r="H231">
            <v>2.8672694011239197</v>
          </cell>
        </row>
        <row r="232">
          <cell r="G232">
            <v>0.818324549069712</v>
          </cell>
          <cell r="H232">
            <v>2.8676355111008793</v>
          </cell>
        </row>
        <row r="233">
          <cell r="G233">
            <v>0.819465110136155</v>
          </cell>
          <cell r="H233">
            <v>2.8677249971317553</v>
          </cell>
        </row>
        <row r="234">
          <cell r="G234">
            <v>0.8205375034293553</v>
          </cell>
          <cell r="H234">
            <v>2.867618765432099</v>
          </cell>
        </row>
        <row r="235">
          <cell r="G235">
            <v>0.8215468358796454</v>
          </cell>
          <cell r="H235">
            <v>2.8673817544291444</v>
          </cell>
        </row>
        <row r="236">
          <cell r="G236">
            <v>0.822506904115777</v>
          </cell>
          <cell r="H236">
            <v>2.8670863604786856</v>
          </cell>
        </row>
        <row r="237">
          <cell r="G237">
            <v>0.8234274637984113</v>
          </cell>
          <cell r="H237">
            <v>2.866803069269718</v>
          </cell>
        </row>
        <row r="238">
          <cell r="G238">
            <v>0.824313906972769</v>
          </cell>
          <cell r="H238">
            <v>2.866594956525727</v>
          </cell>
        </row>
        <row r="239">
          <cell r="G239">
            <v>0.8251408677096921</v>
          </cell>
          <cell r="H239">
            <v>2.8664546533372137</v>
          </cell>
        </row>
        <row r="240">
          <cell r="G240">
            <v>0.8259152223238695</v>
          </cell>
          <cell r="H240">
            <v>2.8664317353206177</v>
          </cell>
        </row>
        <row r="241">
          <cell r="G241">
            <v>0.8266353244445658</v>
          </cell>
          <cell r="H241">
            <v>2.8665404791780613</v>
          </cell>
        </row>
        <row r="242">
          <cell r="G242">
            <v>0.8272836593227424</v>
          </cell>
          <cell r="H242">
            <v>2.8667942492734326</v>
          </cell>
        </row>
        <row r="243">
          <cell r="G243">
            <v>0.8278661330140806</v>
          </cell>
          <cell r="H243">
            <v>2.867202275457067</v>
          </cell>
        </row>
        <row r="244">
          <cell r="G244">
            <v>0.8283835688837068</v>
          </cell>
          <cell r="H244">
            <v>2.8677746072293138</v>
          </cell>
        </row>
        <row r="245">
          <cell r="G245">
            <v>0.8288708155072972</v>
          </cell>
          <cell r="H245">
            <v>2.86856040403393</v>
          </cell>
        </row>
        <row r="246">
          <cell r="G246">
            <v>0.8293241073853925</v>
          </cell>
          <cell r="H246">
            <v>2.8695700824299717</v>
          </cell>
        </row>
        <row r="247">
          <cell r="G247">
            <v>0.8297478263716703</v>
          </cell>
          <cell r="H247">
            <v>2.870803059301879</v>
          </cell>
        </row>
        <row r="248">
          <cell r="G248">
            <v>0.8301389896837135</v>
          </cell>
          <cell r="H248">
            <v>2.8722617746217516</v>
          </cell>
        </row>
        <row r="249">
          <cell r="G249">
            <v>0.8305108119534823</v>
          </cell>
          <cell r="H249">
            <v>2.8739654837661925</v>
          </cell>
        </row>
        <row r="250">
          <cell r="G250">
            <v>0.8308694863628185</v>
          </cell>
          <cell r="H250">
            <v>2.875908350914319</v>
          </cell>
        </row>
        <row r="251">
          <cell r="G251">
            <v>0.8312215613506608</v>
          </cell>
          <cell r="H251">
            <v>2.8781168122444662</v>
          </cell>
        </row>
        <row r="252">
          <cell r="G252">
            <v>0.8315716411204104</v>
          </cell>
          <cell r="H252">
            <v>2.880578492890349</v>
          </cell>
        </row>
        <row r="253">
          <cell r="G253">
            <v>0.8319193843579931</v>
          </cell>
          <cell r="H253">
            <v>2.883295415807378</v>
          </cell>
        </row>
        <row r="254">
          <cell r="G254">
            <v>0.8322612846570696</v>
          </cell>
          <cell r="H254">
            <v>2.886258899243573</v>
          </cell>
        </row>
        <row r="255">
          <cell r="G255">
            <v>0.83261113672331</v>
          </cell>
          <cell r="H255">
            <v>2.8894894275538734</v>
          </cell>
        </row>
        <row r="256">
          <cell r="G256">
            <v>0.8329639783147491</v>
          </cell>
          <cell r="H256">
            <v>2.8929792585268745</v>
          </cell>
        </row>
        <row r="257">
          <cell r="G257">
            <v>0.8333066956064193</v>
          </cell>
          <cell r="H257">
            <v>2.8967159957905815</v>
          </cell>
        </row>
        <row r="258">
          <cell r="G258">
            <v>0.8336263727695541</v>
          </cell>
          <cell r="H258">
            <v>2.9006768496246367</v>
          </cell>
        </row>
        <row r="259">
          <cell r="G259">
            <v>0.8339293927190996</v>
          </cell>
          <cell r="H259">
            <v>2.9048476750795396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</sheetNames>
    <sheetDataSet>
      <sheetData sheetId="0">
        <row r="168">
          <cell r="M168">
            <v>0.056657127558911655</v>
          </cell>
        </row>
        <row r="171">
          <cell r="M171">
            <v>0.056357467444288316</v>
          </cell>
        </row>
      </sheetData>
      <sheetData sheetId="1">
        <row r="10">
          <cell r="M10">
            <v>0.1885433655078698</v>
          </cell>
          <cell r="O10">
            <v>0.19846670053459978</v>
          </cell>
          <cell r="P10">
            <v>0.21385479653650594</v>
          </cell>
        </row>
        <row r="20">
          <cell r="M20">
            <v>0.18139630210652424</v>
          </cell>
          <cell r="O20">
            <v>0.1909434759016045</v>
          </cell>
          <cell r="P20">
            <v>0.21902122920763906</v>
          </cell>
        </row>
        <row r="30">
          <cell r="M30">
            <v>0.18445186150603113</v>
          </cell>
          <cell r="O30">
            <v>0.19415985421687487</v>
          </cell>
          <cell r="P30">
            <v>0.22162187546074497</v>
          </cell>
        </row>
        <row r="40">
          <cell r="M40">
            <v>0.1596638956027748</v>
          </cell>
          <cell r="O40">
            <v>0.16806725852923665</v>
          </cell>
          <cell r="P40">
            <v>0.21072568065070413</v>
          </cell>
        </row>
        <row r="50">
          <cell r="M50">
            <v>0.171669933448194</v>
          </cell>
          <cell r="O50">
            <v>0.1807051931033621</v>
          </cell>
          <cell r="P50">
            <v>0.21267617484022555</v>
          </cell>
        </row>
        <row r="60">
          <cell r="M60">
            <v>0.1977626408250984</v>
          </cell>
          <cell r="O60">
            <v>0.20817120086852464</v>
          </cell>
          <cell r="P60">
            <v>0.23427814142579945</v>
          </cell>
        </row>
        <row r="70">
          <cell r="M70">
            <v>0.2327268141398685</v>
          </cell>
          <cell r="O70">
            <v>0.24497559383144055</v>
          </cell>
          <cell r="P70">
            <v>0.2572293611540343</v>
          </cell>
        </row>
        <row r="80">
          <cell r="M80">
            <v>0.23119855444836415</v>
          </cell>
          <cell r="O80">
            <v>0.2433668994193307</v>
          </cell>
          <cell r="P80">
            <v>0.25116750999704457</v>
          </cell>
        </row>
        <row r="90">
          <cell r="M90">
            <v>0.2333650644268836</v>
          </cell>
          <cell r="O90">
            <v>0.24670577894463985</v>
          </cell>
          <cell r="P90">
            <v>0.254828939597986</v>
          </cell>
        </row>
        <row r="100">
          <cell r="M100">
            <v>0.2034910446832276</v>
          </cell>
          <cell r="O100">
            <v>0.21512395957863378</v>
          </cell>
          <cell r="P100">
            <v>0.23958597944861024</v>
          </cell>
        </row>
        <row r="110">
          <cell r="M110">
            <v>0.07035521214274783</v>
          </cell>
          <cell r="O110">
            <v>0.07347478335333633</v>
          </cell>
          <cell r="P110">
            <v>0.10229958382015741</v>
          </cell>
        </row>
        <row r="120">
          <cell r="M120">
            <v>0.08125719500304006</v>
          </cell>
          <cell r="O120">
            <v>0.08708199770474179</v>
          </cell>
          <cell r="P120">
            <v>0.11827518971417005</v>
          </cell>
        </row>
        <row r="130">
          <cell r="M130">
            <v>0.06740293414642967</v>
          </cell>
          <cell r="O130">
            <v>0.07889950130446205</v>
          </cell>
          <cell r="P130">
            <v>0.11495059749596764</v>
          </cell>
        </row>
        <row r="140">
          <cell r="M140">
            <v>0.02928285242701594</v>
          </cell>
          <cell r="O140">
            <v>0.03834646522560974</v>
          </cell>
          <cell r="P140">
            <v>0.0569340764874684</v>
          </cell>
        </row>
        <row r="150">
          <cell r="M150">
            <v>0.034620888647105684</v>
          </cell>
          <cell r="O150">
            <v>0.04694974820657689</v>
          </cell>
          <cell r="P150">
            <v>0.07936074760098899</v>
          </cell>
        </row>
        <row r="160">
          <cell r="M160">
            <v>0.046495953682376225</v>
          </cell>
          <cell r="O160">
            <v>0.06453404299265374</v>
          </cell>
          <cell r="P160">
            <v>0.08590136936388768</v>
          </cell>
        </row>
        <row r="180">
          <cell r="M180">
            <v>0.0673848804110842</v>
          </cell>
          <cell r="O180">
            <v>0.09565772322935337</v>
          </cell>
          <cell r="P180">
            <v>0.10966702680177279</v>
          </cell>
        </row>
        <row r="190">
          <cell r="M190">
            <v>0.09975227610506701</v>
          </cell>
          <cell r="O190">
            <v>0.14389161094179323</v>
          </cell>
          <cell r="P190">
            <v>0.16424549327526491</v>
          </cell>
        </row>
        <row r="200">
          <cell r="M200">
            <v>0.1263889362613912</v>
          </cell>
          <cell r="O200">
            <v>0.18169038885975836</v>
          </cell>
          <cell r="P200">
            <v>0.20880510817415057</v>
          </cell>
        </row>
      </sheetData>
      <sheetData sheetId="2">
        <row r="10">
          <cell r="D10">
            <v>0.29</v>
          </cell>
          <cell r="E10">
            <v>0.37</v>
          </cell>
          <cell r="F10">
            <v>0.47</v>
          </cell>
          <cell r="G10">
            <v>1</v>
          </cell>
          <cell r="H10">
            <v>1.34</v>
          </cell>
          <cell r="I10">
            <v>1.48</v>
          </cell>
          <cell r="J10">
            <v>1.53</v>
          </cell>
        </row>
        <row r="40">
          <cell r="D40">
            <v>0.28</v>
          </cell>
          <cell r="E40">
            <v>0.37</v>
          </cell>
          <cell r="F40">
            <v>0.52</v>
          </cell>
          <cell r="G40">
            <v>1</v>
          </cell>
          <cell r="H40">
            <v>1.28</v>
          </cell>
          <cell r="I40">
            <v>1.44</v>
          </cell>
          <cell r="J40">
            <v>1.42</v>
          </cell>
        </row>
        <row r="70">
          <cell r="D70">
            <v>0.3</v>
          </cell>
          <cell r="E70">
            <v>0.39</v>
          </cell>
          <cell r="F70">
            <v>0.61</v>
          </cell>
          <cell r="G70">
            <v>1</v>
          </cell>
          <cell r="H70">
            <v>1.48</v>
          </cell>
          <cell r="I70">
            <v>1.66</v>
          </cell>
          <cell r="J70">
            <v>2.2</v>
          </cell>
        </row>
        <row r="92">
          <cell r="D92">
            <v>0.2550706817147349</v>
          </cell>
          <cell r="E92">
            <v>0.5658926879387565</v>
          </cell>
          <cell r="F92">
            <v>0.65</v>
          </cell>
          <cell r="G92">
            <v>1</v>
          </cell>
          <cell r="H92">
            <v>1.7213431853607724</v>
          </cell>
          <cell r="I92">
            <v>1.7560124776568264</v>
          </cell>
          <cell r="J92">
            <v>2.38</v>
          </cell>
        </row>
        <row r="93">
          <cell r="D93">
            <v>0.2527175349509336</v>
          </cell>
          <cell r="E93">
            <v>0.5635030356218109</v>
          </cell>
          <cell r="F93">
            <v>0.657</v>
          </cell>
          <cell r="G93">
            <v>1</v>
          </cell>
          <cell r="H93">
            <v>1.7071220075668778</v>
          </cell>
          <cell r="I93">
            <v>1.7584112298911438</v>
          </cell>
          <cell r="J93">
            <v>2.399</v>
          </cell>
        </row>
        <row r="94">
          <cell r="D94">
            <v>0.25036438818713225</v>
          </cell>
          <cell r="E94">
            <v>0.5611133833048654</v>
          </cell>
          <cell r="F94">
            <v>0.664</v>
          </cell>
          <cell r="G94">
            <v>1</v>
          </cell>
          <cell r="H94">
            <v>1.6929008297729833</v>
          </cell>
          <cell r="I94">
            <v>1.7608099821254612</v>
          </cell>
          <cell r="J94">
            <v>2.418</v>
          </cell>
        </row>
        <row r="95">
          <cell r="D95">
            <v>0.24801124142333092</v>
          </cell>
          <cell r="E95">
            <v>0.5587237309879198</v>
          </cell>
          <cell r="F95">
            <v>0.671</v>
          </cell>
          <cell r="G95">
            <v>1</v>
          </cell>
          <cell r="H95">
            <v>1.6786796519790887</v>
          </cell>
          <cell r="I95">
            <v>1.7632087343597787</v>
          </cell>
          <cell r="J95">
            <v>2.4370000000000003</v>
          </cell>
        </row>
        <row r="96">
          <cell r="D96">
            <v>0.2456580946595296</v>
          </cell>
          <cell r="E96">
            <v>0.5563340786709743</v>
          </cell>
          <cell r="F96">
            <v>0.678</v>
          </cell>
          <cell r="G96">
            <v>1</v>
          </cell>
          <cell r="H96">
            <v>1.6644584741851942</v>
          </cell>
          <cell r="I96">
            <v>1.765607486594096</v>
          </cell>
          <cell r="J96">
            <v>2.4560000000000004</v>
          </cell>
        </row>
        <row r="97">
          <cell r="D97">
            <v>0.24330494789572826</v>
          </cell>
          <cell r="E97">
            <v>0.5539444263540287</v>
          </cell>
          <cell r="F97">
            <v>0.685</v>
          </cell>
          <cell r="G97">
            <v>1</v>
          </cell>
          <cell r="H97">
            <v>1.6502372963912997</v>
          </cell>
          <cell r="I97">
            <v>1.7680062388284135</v>
          </cell>
          <cell r="J97">
            <v>2.4750000000000005</v>
          </cell>
        </row>
        <row r="98">
          <cell r="D98">
            <v>0.24095180113192693</v>
          </cell>
          <cell r="E98">
            <v>0.5515547740370832</v>
          </cell>
          <cell r="F98">
            <v>0.6920000000000001</v>
          </cell>
          <cell r="G98">
            <v>1</v>
          </cell>
          <cell r="H98">
            <v>1.6360161185974051</v>
          </cell>
          <cell r="I98">
            <v>1.7704049910627309</v>
          </cell>
          <cell r="J98">
            <v>2.4940000000000007</v>
          </cell>
        </row>
        <row r="99">
          <cell r="D99">
            <v>0.2385986543681256</v>
          </cell>
          <cell r="E99">
            <v>0.5491651217201377</v>
          </cell>
          <cell r="F99">
            <v>0.6990000000000001</v>
          </cell>
          <cell r="G99">
            <v>1</v>
          </cell>
          <cell r="H99">
            <v>1.6217949408035106</v>
          </cell>
          <cell r="I99">
            <v>1.7728037432970483</v>
          </cell>
          <cell r="J99">
            <v>2.513000000000001</v>
          </cell>
        </row>
        <row r="100">
          <cell r="D100">
            <v>0.23624550760432428</v>
          </cell>
          <cell r="E100">
            <v>0.5467754694031921</v>
          </cell>
          <cell r="F100">
            <v>0.7060000000000001</v>
          </cell>
          <cell r="G100">
            <v>1</v>
          </cell>
          <cell r="H100">
            <v>1.607573763009616</v>
          </cell>
          <cell r="I100">
            <v>1.7752024955313657</v>
          </cell>
          <cell r="J100">
            <v>2.532000000000001</v>
          </cell>
        </row>
        <row r="101">
          <cell r="D101">
            <v>0.23389236084052295</v>
          </cell>
          <cell r="E101">
            <v>0.5443858170862466</v>
          </cell>
          <cell r="F101">
            <v>0.7130000000000001</v>
          </cell>
          <cell r="G101">
            <v>1</v>
          </cell>
          <cell r="H101">
            <v>1.5933525852157215</v>
          </cell>
          <cell r="I101">
            <v>1.777601247765683</v>
          </cell>
          <cell r="J101">
            <v>2.551000000000001</v>
          </cell>
        </row>
        <row r="102">
          <cell r="D102">
            <v>0.23153921407672157</v>
          </cell>
          <cell r="E102">
            <v>0.5419961647693009</v>
          </cell>
          <cell r="F102">
            <v>0.72</v>
          </cell>
          <cell r="G102">
            <v>1</v>
          </cell>
          <cell r="H102">
            <v>1.5791314074218268</v>
          </cell>
          <cell r="I102">
            <v>1.78</v>
          </cell>
          <cell r="J102">
            <v>2.57</v>
          </cell>
        </row>
        <row r="103">
          <cell r="D103">
            <v>0.23057070564502583</v>
          </cell>
          <cell r="E103">
            <v>0.5436094218244653</v>
          </cell>
          <cell r="F103">
            <v>0.7255270452190785</v>
          </cell>
          <cell r="G103">
            <v>1</v>
          </cell>
          <cell r="H103">
            <v>1.5507460907642536</v>
          </cell>
          <cell r="I103">
            <v>1.767023713674523</v>
          </cell>
          <cell r="J103">
            <v>2.494068662357325</v>
          </cell>
        </row>
        <row r="104">
          <cell r="D104">
            <v>0.22960219721333008</v>
          </cell>
          <cell r="E104">
            <v>0.5452226788796296</v>
          </cell>
          <cell r="F104">
            <v>0.7310540904381571</v>
          </cell>
          <cell r="G104">
            <v>1</v>
          </cell>
          <cell r="H104">
            <v>1.5223607741066805</v>
          </cell>
          <cell r="I104">
            <v>1.754047427349046</v>
          </cell>
          <cell r="J104">
            <v>2.41813732471465</v>
          </cell>
        </row>
        <row r="105">
          <cell r="D105">
            <v>0.22863368878163434</v>
          </cell>
          <cell r="E105">
            <v>0.546835935934794</v>
          </cell>
          <cell r="F105">
            <v>0.7365811356572356</v>
          </cell>
          <cell r="G105">
            <v>1</v>
          </cell>
          <cell r="H105">
            <v>1.4939754574491073</v>
          </cell>
          <cell r="I105">
            <v>1.741071141023569</v>
          </cell>
          <cell r="J105">
            <v>2.342205987071975</v>
          </cell>
        </row>
        <row r="106">
          <cell r="D106">
            <v>0.2276651803499386</v>
          </cell>
          <cell r="E106">
            <v>0.5484491929899583</v>
          </cell>
          <cell r="F106">
            <v>0.7421081808763141</v>
          </cell>
          <cell r="G106">
            <v>1</v>
          </cell>
          <cell r="H106">
            <v>1.4655901407915342</v>
          </cell>
          <cell r="I106">
            <v>1.728094854698092</v>
          </cell>
          <cell r="J106">
            <v>2.2662746494293002</v>
          </cell>
        </row>
        <row r="107">
          <cell r="D107">
            <v>0.22669667191824286</v>
          </cell>
          <cell r="E107">
            <v>0.5500624500451227</v>
          </cell>
          <cell r="F107">
            <v>0.7476352260953927</v>
          </cell>
          <cell r="G107">
            <v>1</v>
          </cell>
          <cell r="H107">
            <v>1.437204824133961</v>
          </cell>
          <cell r="I107">
            <v>1.7151185683726151</v>
          </cell>
          <cell r="J107">
            <v>2.1903433117866253</v>
          </cell>
        </row>
        <row r="108">
          <cell r="D108">
            <v>0.22572816348654712</v>
          </cell>
          <cell r="E108">
            <v>0.551675707100287</v>
          </cell>
          <cell r="F108">
            <v>0.7531622713144712</v>
          </cell>
          <cell r="G108">
            <v>1</v>
          </cell>
          <cell r="H108">
            <v>1.4088195074763878</v>
          </cell>
          <cell r="I108">
            <v>1.7021422820471381</v>
          </cell>
          <cell r="J108">
            <v>2.1144119741439504</v>
          </cell>
        </row>
        <row r="109">
          <cell r="D109">
            <v>0.22475965505485138</v>
          </cell>
          <cell r="E109">
            <v>0.5532889641554514</v>
          </cell>
          <cell r="F109">
            <v>0.7586893165335498</v>
          </cell>
          <cell r="G109">
            <v>1</v>
          </cell>
          <cell r="H109">
            <v>1.3804341908188147</v>
          </cell>
          <cell r="I109">
            <v>1.6891659957216612</v>
          </cell>
          <cell r="J109">
            <v>2.0384806365012755</v>
          </cell>
        </row>
        <row r="110">
          <cell r="D110">
            <v>0.22379114662315563</v>
          </cell>
          <cell r="E110">
            <v>0.5549022212106157</v>
          </cell>
          <cell r="F110">
            <v>0.7642163617526283</v>
          </cell>
          <cell r="G110">
            <v>1</v>
          </cell>
          <cell r="H110">
            <v>1.3520488741612415</v>
          </cell>
          <cell r="I110">
            <v>1.6761897093961842</v>
          </cell>
          <cell r="J110">
            <v>1.9625492988586006</v>
          </cell>
        </row>
        <row r="111">
          <cell r="D111">
            <v>0.2228226381914599</v>
          </cell>
          <cell r="E111">
            <v>0.5565154782657801</v>
          </cell>
          <cell r="F111">
            <v>0.7697434069717068</v>
          </cell>
          <cell r="G111">
            <v>1</v>
          </cell>
          <cell r="H111">
            <v>1.3236635575036684</v>
          </cell>
          <cell r="I111">
            <v>1.6632134230707072</v>
          </cell>
          <cell r="J111">
            <v>1.8866179612159257</v>
          </cell>
        </row>
        <row r="112">
          <cell r="D112">
            <v>0.22185412975976415</v>
          </cell>
          <cell r="E112">
            <v>0.5581287353209446</v>
          </cell>
          <cell r="F112">
            <v>0.7752704521907849</v>
          </cell>
          <cell r="G112">
            <v>1</v>
          </cell>
          <cell r="H112">
            <v>1.2952782408460946</v>
          </cell>
          <cell r="I112">
            <v>1.65023713674523</v>
          </cell>
          <cell r="J112">
            <v>1.81068662357325</v>
          </cell>
        </row>
        <row r="113">
          <cell r="D113">
            <v>0.22183432172485854</v>
          </cell>
          <cell r="E113">
            <v>0.5622022864393186</v>
          </cell>
          <cell r="F113">
            <v>0.7745613146161222</v>
          </cell>
          <cell r="G113">
            <v>1</v>
          </cell>
          <cell r="H113">
            <v>1.2877198215624508</v>
          </cell>
          <cell r="I113">
            <v>1.6191660165380422</v>
          </cell>
          <cell r="J113">
            <v>1.7684091762106833</v>
          </cell>
        </row>
        <row r="114">
          <cell r="D114">
            <v>0.22181451368995292</v>
          </cell>
          <cell r="E114">
            <v>0.5662758375576925</v>
          </cell>
          <cell r="F114">
            <v>0.7738521770414595</v>
          </cell>
          <cell r="G114">
            <v>1</v>
          </cell>
          <cell r="H114">
            <v>1.280161402278807</v>
          </cell>
          <cell r="I114">
            <v>1.5880948963308543</v>
          </cell>
          <cell r="J114">
            <v>1.7261317288481166</v>
          </cell>
        </row>
        <row r="115">
          <cell r="D115">
            <v>0.2217947056550473</v>
          </cell>
          <cell r="E115">
            <v>0.5703493886760664</v>
          </cell>
          <cell r="F115">
            <v>0.7731430394667967</v>
          </cell>
          <cell r="G115">
            <v>1</v>
          </cell>
          <cell r="H115">
            <v>1.2726029829951633</v>
          </cell>
          <cell r="I115">
            <v>1.5570237761236665</v>
          </cell>
          <cell r="J115">
            <v>1.68385428148555</v>
          </cell>
        </row>
        <row r="116">
          <cell r="D116">
            <v>0.2217748976201417</v>
          </cell>
          <cell r="E116">
            <v>0.5744229397944404</v>
          </cell>
          <cell r="F116">
            <v>0.772433901892134</v>
          </cell>
          <cell r="G116">
            <v>1</v>
          </cell>
          <cell r="H116">
            <v>1.2650445637115195</v>
          </cell>
          <cell r="I116">
            <v>1.5259526559164787</v>
          </cell>
          <cell r="J116">
            <v>1.6415768341229833</v>
          </cell>
        </row>
        <row r="117">
          <cell r="D117">
            <v>0.22175508958523607</v>
          </cell>
          <cell r="E117">
            <v>0.5784964909128143</v>
          </cell>
          <cell r="F117">
            <v>0.7717247643174713</v>
          </cell>
          <cell r="G117">
            <v>1</v>
          </cell>
          <cell r="H117">
            <v>1.2574861444278758</v>
          </cell>
          <cell r="I117">
            <v>1.4948815357092908</v>
          </cell>
          <cell r="J117">
            <v>1.5992993867604166</v>
          </cell>
        </row>
        <row r="118">
          <cell r="D118">
            <v>0.22173528155033045</v>
          </cell>
          <cell r="E118">
            <v>0.5825700420311882</v>
          </cell>
          <cell r="F118">
            <v>0.7710156267428085</v>
          </cell>
          <cell r="G118">
            <v>1</v>
          </cell>
          <cell r="H118">
            <v>1.249927725144232</v>
          </cell>
          <cell r="I118">
            <v>1.463810415502103</v>
          </cell>
          <cell r="J118">
            <v>1.55702193939785</v>
          </cell>
        </row>
        <row r="119">
          <cell r="D119">
            <v>0.22171547351542484</v>
          </cell>
          <cell r="E119">
            <v>0.5866435931495622</v>
          </cell>
          <cell r="F119">
            <v>0.7703064891681458</v>
          </cell>
          <cell r="G119">
            <v>1</v>
          </cell>
          <cell r="H119">
            <v>1.2423693058605882</v>
          </cell>
          <cell r="I119">
            <v>1.4327392952949152</v>
          </cell>
          <cell r="J119">
            <v>1.5147444920352833</v>
          </cell>
        </row>
        <row r="120">
          <cell r="D120">
            <v>0.22169566548051922</v>
          </cell>
          <cell r="E120">
            <v>0.5907171442679361</v>
          </cell>
          <cell r="F120">
            <v>0.7695973515934831</v>
          </cell>
          <cell r="G120">
            <v>1</v>
          </cell>
          <cell r="H120">
            <v>1.2348108865769445</v>
          </cell>
          <cell r="I120">
            <v>1.4016681750877273</v>
          </cell>
          <cell r="J120">
            <v>1.4724670446727166</v>
          </cell>
        </row>
        <row r="121">
          <cell r="D121">
            <v>0.22167585744561355</v>
          </cell>
          <cell r="E121">
            <v>0.5947906953863096</v>
          </cell>
          <cell r="F121">
            <v>0.7688882140188208</v>
          </cell>
          <cell r="G121">
            <v>1</v>
          </cell>
          <cell r="H121">
            <v>1.2272524672933</v>
          </cell>
          <cell r="I121">
            <v>1.37059705488054</v>
          </cell>
          <cell r="J121">
            <v>1.43018959731015</v>
          </cell>
        </row>
        <row r="122">
          <cell r="D122">
            <v>0.22115331878586086</v>
          </cell>
          <cell r="E122">
            <v>0.5788945565518886</v>
          </cell>
          <cell r="F122">
            <v>0.7534258209933752</v>
          </cell>
          <cell r="G122">
            <v>1</v>
          </cell>
          <cell r="H122">
            <v>1.21891433186434</v>
          </cell>
          <cell r="I122">
            <v>1.3379189708494919</v>
          </cell>
          <cell r="J122">
            <v>1.383110139600628</v>
          </cell>
        </row>
        <row r="123">
          <cell r="D123">
            <v>0.22063078012610818</v>
          </cell>
          <cell r="E123">
            <v>0.5629984177174676</v>
          </cell>
          <cell r="F123">
            <v>0.7379634279679296</v>
          </cell>
          <cell r="G123">
            <v>1</v>
          </cell>
          <cell r="H123">
            <v>1.21057619643538</v>
          </cell>
          <cell r="I123">
            <v>1.3052408868184437</v>
          </cell>
          <cell r="J123">
            <v>1.336030681891106</v>
          </cell>
        </row>
        <row r="124">
          <cell r="D124">
            <v>0.2201082414663555</v>
          </cell>
          <cell r="E124">
            <v>0.5471022788830466</v>
          </cell>
          <cell r="F124">
            <v>0.722501034942484</v>
          </cell>
          <cell r="G124">
            <v>1</v>
          </cell>
          <cell r="H124">
            <v>1.20223806100642</v>
          </cell>
          <cell r="I124">
            <v>1.2725628027873956</v>
          </cell>
          <cell r="J124">
            <v>1.2889512241815841</v>
          </cell>
        </row>
        <row r="125">
          <cell r="D125">
            <v>0.2195857028066028</v>
          </cell>
          <cell r="E125">
            <v>0.5312061400486257</v>
          </cell>
          <cell r="F125">
            <v>0.7070386419170384</v>
          </cell>
          <cell r="G125">
            <v>1</v>
          </cell>
          <cell r="H125">
            <v>1.19389992557746</v>
          </cell>
          <cell r="I125">
            <v>1.2398847187563475</v>
          </cell>
          <cell r="J125">
            <v>1.2418717664720622</v>
          </cell>
        </row>
        <row r="126">
          <cell r="D126">
            <v>0.21906316414685012</v>
          </cell>
          <cell r="E126">
            <v>0.5153100012142047</v>
          </cell>
          <cell r="F126">
            <v>0.6915762488915927</v>
          </cell>
          <cell r="G126">
            <v>1</v>
          </cell>
          <cell r="H126">
            <v>1.1855617901485</v>
          </cell>
          <cell r="I126">
            <v>1.2072066347252994</v>
          </cell>
          <cell r="J126">
            <v>1.1947923087625403</v>
          </cell>
        </row>
        <row r="127">
          <cell r="D127">
            <v>0.21854062548709743</v>
          </cell>
          <cell r="E127">
            <v>0.4994138623797837</v>
          </cell>
          <cell r="F127">
            <v>0.6761138558661471</v>
          </cell>
          <cell r="G127">
            <v>1</v>
          </cell>
          <cell r="H127">
            <v>1.17722365471954</v>
          </cell>
          <cell r="I127">
            <v>1.1745285506942513</v>
          </cell>
          <cell r="J127">
            <v>1.1477128510530183</v>
          </cell>
        </row>
        <row r="128">
          <cell r="D128">
            <v>0.21801808682734475</v>
          </cell>
          <cell r="E128">
            <v>0.4835177235453627</v>
          </cell>
          <cell r="F128">
            <v>0.6606514628407015</v>
          </cell>
          <cell r="G128">
            <v>1</v>
          </cell>
          <cell r="H128">
            <v>1.16888551929058</v>
          </cell>
          <cell r="I128">
            <v>1.1418504666632032</v>
          </cell>
          <cell r="J128">
            <v>1.1006333933434964</v>
          </cell>
        </row>
        <row r="129">
          <cell r="D129">
            <v>0.21749554816759206</v>
          </cell>
          <cell r="E129">
            <v>0.46762158471094173</v>
          </cell>
          <cell r="F129">
            <v>0.6451890698152559</v>
          </cell>
          <cell r="G129">
            <v>1</v>
          </cell>
          <cell r="H129">
            <v>1.16054738386162</v>
          </cell>
          <cell r="I129">
            <v>1.1091723826321551</v>
          </cell>
          <cell r="J129">
            <v>1.0535539356339745</v>
          </cell>
        </row>
        <row r="130">
          <cell r="D130">
            <v>0.21697300950783938</v>
          </cell>
          <cell r="E130">
            <v>0.45172544587652075</v>
          </cell>
          <cell r="F130">
            <v>0.6297266767898103</v>
          </cell>
          <cell r="G130">
            <v>1</v>
          </cell>
          <cell r="H130">
            <v>1.15220924843266</v>
          </cell>
          <cell r="I130">
            <v>1.076494298601107</v>
          </cell>
          <cell r="J130">
            <v>1.0064744779244525</v>
          </cell>
        </row>
        <row r="131">
          <cell r="D131">
            <v>0.2164504708480867</v>
          </cell>
          <cell r="E131">
            <v>0.43582930704209977</v>
          </cell>
          <cell r="F131">
            <v>0.6142642837643647</v>
          </cell>
          <cell r="G131">
            <v>1</v>
          </cell>
          <cell r="H131">
            <v>1.1438711130037</v>
          </cell>
          <cell r="I131">
            <v>1.043816214570059</v>
          </cell>
          <cell r="J131">
            <v>0.9593950202149305</v>
          </cell>
        </row>
        <row r="132">
          <cell r="D132">
            <v>0.215927932188334</v>
          </cell>
          <cell r="E132">
            <v>0.4199331682076788</v>
          </cell>
          <cell r="F132">
            <v>0.5988018907389191</v>
          </cell>
          <cell r="G132">
            <v>1</v>
          </cell>
          <cell r="H132">
            <v>1.13553297757474</v>
          </cell>
          <cell r="I132">
            <v>1.0111381305390108</v>
          </cell>
          <cell r="J132">
            <v>0.9123155625054085</v>
          </cell>
        </row>
        <row r="133">
          <cell r="D133">
            <v>0.21540539352858146</v>
          </cell>
          <cell r="E133">
            <v>0.40403702937325775</v>
          </cell>
          <cell r="F133">
            <v>0.583339497713474</v>
          </cell>
          <cell r="G133">
            <v>1</v>
          </cell>
          <cell r="H133">
            <v>1.1271948421457796</v>
          </cell>
          <cell r="I133">
            <v>0.9784600465079627</v>
          </cell>
          <cell r="J133">
            <v>0.8652361047958858</v>
          </cell>
        </row>
        <row r="134">
          <cell r="D134">
            <v>0.21986451729969325</v>
          </cell>
          <cell r="E134">
            <v>0.4332050290196823</v>
          </cell>
          <cell r="F134">
            <v>0.6305145803956376</v>
          </cell>
          <cell r="G134">
            <v>1</v>
          </cell>
          <cell r="H134">
            <v>1.0918581721972593</v>
          </cell>
          <cell r="I134">
            <v>0.9227089379432539</v>
          </cell>
          <cell r="J134">
            <v>0.8046521164496374</v>
          </cell>
        </row>
        <row r="135">
          <cell r="D135">
            <v>0.22432364107080505</v>
          </cell>
          <cell r="E135">
            <v>0.4623730286661068</v>
          </cell>
          <cell r="F135">
            <v>0.6776896630778011</v>
          </cell>
          <cell r="G135">
            <v>1</v>
          </cell>
          <cell r="H135">
            <v>1.056521502248739</v>
          </cell>
          <cell r="I135">
            <v>0.8669578293785452</v>
          </cell>
          <cell r="J135">
            <v>0.7440681281033892</v>
          </cell>
        </row>
        <row r="136">
          <cell r="D136">
            <v>0.22878276484191684</v>
          </cell>
          <cell r="E136">
            <v>0.4915410283125313</v>
          </cell>
          <cell r="F136">
            <v>0.7248647457599646</v>
          </cell>
          <cell r="G136">
            <v>1</v>
          </cell>
          <cell r="H136">
            <v>1.0211848323002188</v>
          </cell>
          <cell r="I136">
            <v>0.8112067208138364</v>
          </cell>
          <cell r="J136">
            <v>0.683484139757141</v>
          </cell>
        </row>
        <row r="137">
          <cell r="D137">
            <v>0.23324188861302864</v>
          </cell>
          <cell r="E137">
            <v>0.5207090279589558</v>
          </cell>
          <cell r="F137">
            <v>0.7720398284421279</v>
          </cell>
          <cell r="G137">
            <v>1</v>
          </cell>
          <cell r="H137">
            <v>0.9858481623516983</v>
          </cell>
          <cell r="I137">
            <v>0.7554556122491275</v>
          </cell>
          <cell r="J137">
            <v>0.6229001514108926</v>
          </cell>
        </row>
        <row r="138">
          <cell r="D138">
            <v>0.24528204343980115</v>
          </cell>
          <cell r="E138">
            <v>0.5156903221113429</v>
          </cell>
          <cell r="F138">
            <v>0.7696681950784897</v>
          </cell>
          <cell r="G138">
            <v>1</v>
          </cell>
          <cell r="H138">
            <v>0.997120114212364</v>
          </cell>
          <cell r="I138">
            <v>0.7765358222061949</v>
          </cell>
          <cell r="J138">
            <v>0.6459351568982519</v>
          </cell>
        </row>
        <row r="139">
          <cell r="D139">
            <v>0.25732219826657365</v>
          </cell>
          <cell r="E139">
            <v>0.51067161626373</v>
          </cell>
          <cell r="F139">
            <v>0.7672965617148515</v>
          </cell>
          <cell r="G139">
            <v>1</v>
          </cell>
          <cell r="H139">
            <v>1.00839206607303</v>
          </cell>
          <cell r="I139">
            <v>0.7976160321632623</v>
          </cell>
          <cell r="J139">
            <v>0.6689701623856111</v>
          </cell>
        </row>
        <row r="140">
          <cell r="D140">
            <v>0.26936235309334616</v>
          </cell>
          <cell r="E140">
            <v>0.5056529104161172</v>
          </cell>
          <cell r="F140">
            <v>0.7649249283512133</v>
          </cell>
          <cell r="G140">
            <v>1</v>
          </cell>
          <cell r="H140">
            <v>1.0196640179336958</v>
          </cell>
          <cell r="I140">
            <v>0.8186962421203297</v>
          </cell>
          <cell r="J140">
            <v>0.6920051678729704</v>
          </cell>
        </row>
        <row r="141">
          <cell r="D141">
            <v>0.28140250792011867</v>
          </cell>
          <cell r="E141">
            <v>0.5006342045685043</v>
          </cell>
          <cell r="F141">
            <v>0.7625532949875751</v>
          </cell>
          <cell r="G141">
            <v>1</v>
          </cell>
          <cell r="H141">
            <v>1.0309359697943616</v>
          </cell>
          <cell r="I141">
            <v>0.839776452077397</v>
          </cell>
          <cell r="J141">
            <v>0.7150401733603297</v>
          </cell>
        </row>
        <row r="142">
          <cell r="D142">
            <v>0.2934426627468912</v>
          </cell>
          <cell r="E142">
            <v>0.49561549872089145</v>
          </cell>
          <cell r="F142">
            <v>0.7601816616239369</v>
          </cell>
          <cell r="G142">
            <v>1</v>
          </cell>
          <cell r="H142">
            <v>1.0422079216550275</v>
          </cell>
          <cell r="I142">
            <v>0.8608566620344644</v>
          </cell>
          <cell r="J142">
            <v>0.7380751788476889</v>
          </cell>
        </row>
        <row r="143">
          <cell r="D143">
            <v>0.3054828175736637</v>
          </cell>
          <cell r="E143">
            <v>0.4905967928732786</v>
          </cell>
          <cell r="F143">
            <v>0.7578100282602986</v>
          </cell>
          <cell r="G143">
            <v>1</v>
          </cell>
          <cell r="H143">
            <v>1.0534798735156934</v>
          </cell>
          <cell r="I143">
            <v>0.8819368719915318</v>
          </cell>
          <cell r="J143">
            <v>0.7611101843350482</v>
          </cell>
        </row>
        <row r="144">
          <cell r="D144">
            <v>0.3175229724004362</v>
          </cell>
          <cell r="E144">
            <v>0.4855780870256658</v>
          </cell>
          <cell r="F144">
            <v>0.7554383948966604</v>
          </cell>
          <cell r="G144">
            <v>1</v>
          </cell>
          <cell r="H144">
            <v>1.0647518253763593</v>
          </cell>
          <cell r="I144">
            <v>0.9030170819485992</v>
          </cell>
          <cell r="J144">
            <v>0.7841451898224074</v>
          </cell>
        </row>
        <row r="145">
          <cell r="D145">
            <v>0.3295631272272087</v>
          </cell>
          <cell r="E145">
            <v>0.48055938117805297</v>
          </cell>
          <cell r="F145">
            <v>0.7530667615330222</v>
          </cell>
          <cell r="G145">
            <v>1</v>
          </cell>
          <cell r="H145">
            <v>1.0760237772370251</v>
          </cell>
          <cell r="I145">
            <v>0.9240972919056666</v>
          </cell>
          <cell r="J145">
            <v>0.8071801953097667</v>
          </cell>
        </row>
        <row r="146">
          <cell r="D146">
            <v>0.3416032820539813</v>
          </cell>
          <cell r="E146">
            <v>0.4755406753304403</v>
          </cell>
          <cell r="F146">
            <v>0.7506951281693836</v>
          </cell>
          <cell r="G146">
            <v>1</v>
          </cell>
          <cell r="H146">
            <v>1.0872957290976906</v>
          </cell>
          <cell r="I146">
            <v>0.9451775018627337</v>
          </cell>
          <cell r="J146">
            <v>0.8302152007971255</v>
          </cell>
        </row>
        <row r="147">
          <cell r="D147">
            <v>0.3268359672913132</v>
          </cell>
          <cell r="E147">
            <v>0.46618513457043204</v>
          </cell>
          <cell r="F147">
            <v>0.758949537391315</v>
          </cell>
          <cell r="G147">
            <v>1</v>
          </cell>
          <cell r="H147">
            <v>1.1223178043962672</v>
          </cell>
          <cell r="I147">
            <v>0.9690769911062684</v>
          </cell>
          <cell r="J147">
            <v>0.8278204118753814</v>
          </cell>
        </row>
        <row r="148">
          <cell r="D148">
            <v>0.3120686525286451</v>
          </cell>
          <cell r="E148">
            <v>0.45682959381042376</v>
          </cell>
          <cell r="F148">
            <v>0.7672039466132464</v>
          </cell>
          <cell r="G148">
            <v>1</v>
          </cell>
          <cell r="H148">
            <v>1.157339879694844</v>
          </cell>
          <cell r="I148">
            <v>0.9929764803498032</v>
          </cell>
          <cell r="J148">
            <v>0.8254256229536373</v>
          </cell>
        </row>
        <row r="149">
          <cell r="D149">
            <v>0.2781818268058767</v>
          </cell>
          <cell r="E149">
            <v>0.5750032204326715</v>
          </cell>
          <cell r="F149">
            <v>0.8102771193115371</v>
          </cell>
          <cell r="G149">
            <v>1</v>
          </cell>
          <cell r="H149">
            <v>1.2012973965928233</v>
          </cell>
          <cell r="I149">
            <v>1.0471170177777507</v>
          </cell>
          <cell r="J149">
            <v>0.9192588731577594</v>
          </cell>
        </row>
        <row r="150">
          <cell r="D150">
            <v>0.28466877710712885</v>
          </cell>
          <cell r="E150">
            <v>0.5244892534523472</v>
          </cell>
          <cell r="F150">
            <v>0.7358094969711025</v>
          </cell>
          <cell r="G150">
            <v>1</v>
          </cell>
          <cell r="H150">
            <v>1.1004982381885857</v>
          </cell>
          <cell r="I150">
            <v>1.0128793668384288</v>
          </cell>
          <cell r="J150">
            <v>0.8741725807013871</v>
          </cell>
        </row>
        <row r="151">
          <cell r="D151">
            <v>0.2601283458070489</v>
          </cell>
          <cell r="E151">
            <v>0.5054284807563761</v>
          </cell>
          <cell r="F151">
            <v>0.7342675228980884</v>
          </cell>
          <cell r="G151">
            <v>1</v>
          </cell>
          <cell r="H151">
            <v>1.136571661715689</v>
          </cell>
          <cell r="I151">
            <v>1.0254664450639983</v>
          </cell>
          <cell r="J151">
            <v>0.9120154177247364</v>
          </cell>
        </row>
        <row r="152">
          <cell r="D152">
            <v>0.23558791450696898</v>
          </cell>
          <cell r="E152">
            <v>0.486367708060405</v>
          </cell>
          <cell r="F152">
            <v>0.7327255488250741</v>
          </cell>
          <cell r="G152">
            <v>1</v>
          </cell>
          <cell r="H152">
            <v>1.1726450852427919</v>
          </cell>
          <cell r="I152">
            <v>1.0380535232895676</v>
          </cell>
          <cell r="J152">
            <v>0.9498582547480857</v>
          </cell>
        </row>
        <row r="153">
          <cell r="D153">
            <v>0.23284818428280224</v>
          </cell>
          <cell r="E153">
            <v>0.4809751875418762</v>
          </cell>
          <cell r="F153">
            <v>0.7427716917888302</v>
          </cell>
          <cell r="G153">
            <v>1</v>
          </cell>
          <cell r="H153">
            <v>1.1958234359403601</v>
          </cell>
          <cell r="I153">
            <v>1.0877357796454499</v>
          </cell>
          <cell r="J153">
            <v>1.0052580005068044</v>
          </cell>
        </row>
        <row r="154">
          <cell r="D154">
            <v>0.23010845405863553</v>
          </cell>
          <cell r="E154">
            <v>0.4755826670233474</v>
          </cell>
          <cell r="F154">
            <v>0.7528178347525862</v>
          </cell>
          <cell r="G154">
            <v>1</v>
          </cell>
          <cell r="H154">
            <v>1.2190017866379284</v>
          </cell>
          <cell r="I154">
            <v>1.1374180360013324</v>
          </cell>
          <cell r="J154">
            <v>1.060657746265523</v>
          </cell>
        </row>
        <row r="155">
          <cell r="D155">
            <v>0.2283388423489587</v>
          </cell>
          <cell r="E155">
            <v>0.47926256178059773</v>
          </cell>
          <cell r="F155">
            <v>0.7565166609499226</v>
          </cell>
          <cell r="G155">
            <v>1</v>
          </cell>
          <cell r="H155">
            <v>1.217015258321109</v>
          </cell>
          <cell r="I155">
            <v>1.1372168532036628</v>
          </cell>
          <cell r="J155">
            <v>1.0599069674815116</v>
          </cell>
        </row>
        <row r="156">
          <cell r="D156">
            <v>0.2265692306392819</v>
          </cell>
          <cell r="E156">
            <v>0.48294245653784806</v>
          </cell>
          <cell r="F156">
            <v>0.7602154871472591</v>
          </cell>
          <cell r="G156">
            <v>1</v>
          </cell>
          <cell r="H156">
            <v>1.2150287300042895</v>
          </cell>
          <cell r="I156">
            <v>1.1370156704059933</v>
          </cell>
          <cell r="J156">
            <v>1.0591561886975003</v>
          </cell>
        </row>
        <row r="157">
          <cell r="D157">
            <v>0.22479961892960507</v>
          </cell>
          <cell r="E157">
            <v>0.4866223512950984</v>
          </cell>
          <cell r="F157">
            <v>0.7639143133445955</v>
          </cell>
          <cell r="G157">
            <v>1</v>
          </cell>
          <cell r="H157">
            <v>1.21304220168747</v>
          </cell>
          <cell r="I157">
            <v>1.1368144876083237</v>
          </cell>
          <cell r="J157">
            <v>1.058405409913489</v>
          </cell>
        </row>
        <row r="158">
          <cell r="D158">
            <v>0.22303000721992824</v>
          </cell>
          <cell r="E158">
            <v>0.49030224605234873</v>
          </cell>
          <cell r="F158">
            <v>0.7676131395419319</v>
          </cell>
          <cell r="G158">
            <v>1</v>
          </cell>
          <cell r="H158">
            <v>1.2110556733706506</v>
          </cell>
          <cell r="I158">
            <v>1.1366133048106541</v>
          </cell>
          <cell r="J158">
            <v>1.0576546311294777</v>
          </cell>
        </row>
        <row r="159">
          <cell r="D159">
            <v>0.22126039551025142</v>
          </cell>
          <cell r="E159">
            <v>0.49398214080959907</v>
          </cell>
          <cell r="F159">
            <v>0.7713119657392683</v>
          </cell>
          <cell r="G159">
            <v>1</v>
          </cell>
          <cell r="H159">
            <v>1.2090691450538311</v>
          </cell>
          <cell r="I159">
            <v>1.1364121220129846</v>
          </cell>
          <cell r="J159">
            <v>1.0569038523454664</v>
          </cell>
        </row>
        <row r="160">
          <cell r="D160">
            <v>0.2194907838005746</v>
          </cell>
          <cell r="E160">
            <v>0.4976620355668494</v>
          </cell>
          <cell r="F160">
            <v>0.7750107919366047</v>
          </cell>
          <cell r="G160">
            <v>1</v>
          </cell>
          <cell r="H160">
            <v>1.2070826167370117</v>
          </cell>
          <cell r="I160">
            <v>1.136210939215315</v>
          </cell>
          <cell r="J160">
            <v>1.056153073561455</v>
          </cell>
        </row>
        <row r="161">
          <cell r="D161">
            <v>0.21772117209089778</v>
          </cell>
          <cell r="E161">
            <v>0.5013419303240997</v>
          </cell>
          <cell r="F161">
            <v>0.7787096181339411</v>
          </cell>
          <cell r="G161">
            <v>1</v>
          </cell>
          <cell r="H161">
            <v>1.2050960884201922</v>
          </cell>
          <cell r="I161">
            <v>1.1360097564176455</v>
          </cell>
          <cell r="J161">
            <v>1.0554022947774437</v>
          </cell>
        </row>
        <row r="162">
          <cell r="D162">
            <v>0.21595156038122096</v>
          </cell>
          <cell r="E162">
            <v>0.50502182508135</v>
          </cell>
          <cell r="F162">
            <v>0.7824084443312775</v>
          </cell>
          <cell r="G162">
            <v>1</v>
          </cell>
          <cell r="H162">
            <v>1.2031095601033728</v>
          </cell>
          <cell r="I162">
            <v>1.135808573619976</v>
          </cell>
          <cell r="J162">
            <v>1.0546515159934324</v>
          </cell>
        </row>
        <row r="163">
          <cell r="D163">
            <v>0.21418194867154414</v>
          </cell>
          <cell r="E163">
            <v>0.5087017198386002</v>
          </cell>
          <cell r="F163">
            <v>0.786107270528614</v>
          </cell>
          <cell r="G163">
            <v>1</v>
          </cell>
          <cell r="H163">
            <v>1.2011230317865533</v>
          </cell>
          <cell r="I163">
            <v>1.1356073908223063</v>
          </cell>
          <cell r="J163">
            <v>1.0539007372094211</v>
          </cell>
        </row>
        <row r="164">
          <cell r="D164">
            <v>0.21241233696186732</v>
          </cell>
          <cell r="E164">
            <v>0.5123816145958505</v>
          </cell>
          <cell r="F164">
            <v>0.7898060967259504</v>
          </cell>
          <cell r="G164">
            <v>1</v>
          </cell>
          <cell r="H164">
            <v>1.1991365034697339</v>
          </cell>
          <cell r="I164">
            <v>1.1354062080246368</v>
          </cell>
          <cell r="J164">
            <v>1.0531499584254098</v>
          </cell>
        </row>
        <row r="165">
          <cell r="D165">
            <v>0.2106427252521905</v>
          </cell>
          <cell r="E165">
            <v>0.5160615093531008</v>
          </cell>
          <cell r="F165">
            <v>0.7935049229232868</v>
          </cell>
          <cell r="G165">
            <v>1</v>
          </cell>
          <cell r="H165">
            <v>1.1971499751529144</v>
          </cell>
          <cell r="I165">
            <v>1.1352050252269672</v>
          </cell>
          <cell r="J165">
            <v>1.0523991796413985</v>
          </cell>
        </row>
        <row r="166">
          <cell r="D166">
            <v>0.20887311354251367</v>
          </cell>
          <cell r="E166">
            <v>0.5197414041103511</v>
          </cell>
          <cell r="F166">
            <v>0.7972037491206232</v>
          </cell>
          <cell r="G166">
            <v>1</v>
          </cell>
          <cell r="H166">
            <v>1.195163446836095</v>
          </cell>
          <cell r="I166">
            <v>1.1350038424292976</v>
          </cell>
          <cell r="J166">
            <v>1.0516484008573872</v>
          </cell>
        </row>
        <row r="167">
          <cell r="D167">
            <v>0.20710350183283685</v>
          </cell>
          <cell r="E167">
            <v>0.5234212988676014</v>
          </cell>
          <cell r="F167">
            <v>0.8009025753179596</v>
          </cell>
          <cell r="G167">
            <v>1</v>
          </cell>
          <cell r="H167">
            <v>1.1931769185192755</v>
          </cell>
          <cell r="I167">
            <v>1.134802659631628</v>
          </cell>
          <cell r="J167">
            <v>1.050897622073376</v>
          </cell>
        </row>
        <row r="168">
          <cell r="D168">
            <v>0.20533389012316003</v>
          </cell>
          <cell r="E168">
            <v>0.5271011936248516</v>
          </cell>
          <cell r="F168">
            <v>0.804601401515296</v>
          </cell>
          <cell r="G168">
            <v>1</v>
          </cell>
          <cell r="H168">
            <v>1.191190390202456</v>
          </cell>
          <cell r="I168">
            <v>1.1346014768339585</v>
          </cell>
          <cell r="J168">
            <v>1.0501468432893646</v>
          </cell>
        </row>
        <row r="169">
          <cell r="D169">
            <v>0.2035642784134832</v>
          </cell>
          <cell r="E169">
            <v>0.5307810883821019</v>
          </cell>
          <cell r="F169">
            <v>0.8083002277126324</v>
          </cell>
          <cell r="G169">
            <v>1</v>
          </cell>
          <cell r="H169">
            <v>1.1892038618856366</v>
          </cell>
          <cell r="I169">
            <v>1.134400294036289</v>
          </cell>
          <cell r="J169">
            <v>1.0493960645053533</v>
          </cell>
        </row>
        <row r="170">
          <cell r="D170">
            <v>0.20179466670380639</v>
          </cell>
          <cell r="E170">
            <v>0.5344609831393522</v>
          </cell>
          <cell r="F170">
            <v>0.8119990539099688</v>
          </cell>
          <cell r="G170">
            <v>1</v>
          </cell>
          <cell r="H170">
            <v>1.1872173335688172</v>
          </cell>
          <cell r="I170">
            <v>1.1341991112386194</v>
          </cell>
          <cell r="J170">
            <v>1.048645285721342</v>
          </cell>
        </row>
        <row r="171">
          <cell r="D171">
            <v>0.20002505499412956</v>
          </cell>
          <cell r="E171">
            <v>0.5381408778966025</v>
          </cell>
          <cell r="F171">
            <v>0.8156978801073053</v>
          </cell>
          <cell r="G171">
            <v>1</v>
          </cell>
          <cell r="H171">
            <v>1.1852308052519978</v>
          </cell>
          <cell r="I171">
            <v>1.1339979284409498</v>
          </cell>
          <cell r="J171">
            <v>1.0478945069373307</v>
          </cell>
        </row>
        <row r="172">
          <cell r="D172">
            <v>0.19825544328445274</v>
          </cell>
          <cell r="E172">
            <v>0.5418207726538528</v>
          </cell>
          <cell r="F172">
            <v>0.8193967063046417</v>
          </cell>
          <cell r="G172">
            <v>1</v>
          </cell>
          <cell r="H172">
            <v>1.1832442769351783</v>
          </cell>
          <cell r="I172">
            <v>1.1337967456432803</v>
          </cell>
          <cell r="J172">
            <v>1.0471437281533194</v>
          </cell>
        </row>
        <row r="173">
          <cell r="D173">
            <v>0.19648583157477592</v>
          </cell>
          <cell r="E173">
            <v>0.545500667411103</v>
          </cell>
          <cell r="F173">
            <v>0.8230955325019781</v>
          </cell>
          <cell r="G173">
            <v>1</v>
          </cell>
          <cell r="H173">
            <v>1.1812577486183589</v>
          </cell>
          <cell r="I173">
            <v>1.1335955628456107</v>
          </cell>
          <cell r="J173">
            <v>1.046392949369308</v>
          </cell>
        </row>
        <row r="174">
          <cell r="D174">
            <v>0.19471621986509902</v>
          </cell>
          <cell r="E174">
            <v>0.5491805621683539</v>
          </cell>
          <cell r="F174">
            <v>0.8267943586993148</v>
          </cell>
          <cell r="G174">
            <v>1</v>
          </cell>
          <cell r="H174">
            <v>1.1792712203015403</v>
          </cell>
          <cell r="I174">
            <v>1.133394380047942</v>
          </cell>
          <cell r="J174">
            <v>1.0456421705852985</v>
          </cell>
        </row>
        <row r="175">
          <cell r="D175">
            <v>0.193001214824655</v>
          </cell>
          <cell r="E175">
            <v>0.5509094662074675</v>
          </cell>
          <cell r="F175">
            <v>0.8062084783719524</v>
          </cell>
          <cell r="G175">
            <v>1</v>
          </cell>
          <cell r="H175">
            <v>1.2070715097661235</v>
          </cell>
          <cell r="I175">
            <v>1.1323426681074313</v>
          </cell>
          <cell r="J175">
            <v>1.0953626557735296</v>
          </cell>
        </row>
        <row r="176">
          <cell r="D176">
            <v>0.19128620978421096</v>
          </cell>
          <cell r="E176">
            <v>0.5526383702465811</v>
          </cell>
          <cell r="F176">
            <v>0.78562259804459</v>
          </cell>
          <cell r="G176">
            <v>1</v>
          </cell>
          <cell r="H176">
            <v>1.2348717992307068</v>
          </cell>
          <cell r="I176">
            <v>1.1312909561669207</v>
          </cell>
          <cell r="J176">
            <v>1.1450831409617608</v>
          </cell>
        </row>
        <row r="177">
          <cell r="D177">
            <v>0.1895712047437669</v>
          </cell>
          <cell r="E177">
            <v>0.5543672742856949</v>
          </cell>
          <cell r="F177">
            <v>0.7650367177172276</v>
          </cell>
          <cell r="G177">
            <v>1</v>
          </cell>
          <cell r="H177">
            <v>1.2626720886952898</v>
          </cell>
          <cell r="I177">
            <v>1.1302392442264098</v>
          </cell>
          <cell r="J177">
            <v>1.1948036261499921</v>
          </cell>
        </row>
        <row r="178">
          <cell r="D178">
            <v>0.19491415176856142</v>
          </cell>
          <cell r="E178">
            <v>0.5429281626138107</v>
          </cell>
          <cell r="F178">
            <v>0.7765441519369208</v>
          </cell>
          <cell r="G178">
            <v>1</v>
          </cell>
          <cell r="H178">
            <v>1.24557007181</v>
          </cell>
          <cell r="I178">
            <v>1.1243318157237134</v>
          </cell>
          <cell r="J178">
            <v>1.1841970318871258</v>
          </cell>
        </row>
        <row r="179">
          <cell r="D179">
            <v>0.20025709879335593</v>
          </cell>
          <cell r="E179">
            <v>0.5314890509419266</v>
          </cell>
          <cell r="F179">
            <v>0.7880515861566141</v>
          </cell>
          <cell r="G179">
            <v>1</v>
          </cell>
          <cell r="H179">
            <v>1.2284680549247102</v>
          </cell>
          <cell r="I179">
            <v>1.1184243872210171</v>
          </cell>
          <cell r="J179">
            <v>1.1735904376242594</v>
          </cell>
        </row>
        <row r="180">
          <cell r="D180">
            <v>0.20560004581815045</v>
          </cell>
          <cell r="E180">
            <v>0.5200499392700424</v>
          </cell>
          <cell r="F180">
            <v>0.7995590203763073</v>
          </cell>
          <cell r="G180">
            <v>1</v>
          </cell>
          <cell r="H180">
            <v>1.2113660380394204</v>
          </cell>
          <cell r="I180">
            <v>1.1125169587183208</v>
          </cell>
          <cell r="J180">
            <v>1.162983843361393</v>
          </cell>
        </row>
        <row r="181">
          <cell r="D181">
            <v>0.21094299284294496</v>
          </cell>
          <cell r="E181">
            <v>0.5086108275981582</v>
          </cell>
          <cell r="F181">
            <v>0.8110664545960006</v>
          </cell>
          <cell r="G181">
            <v>1</v>
          </cell>
          <cell r="H181">
            <v>1.1942640211541307</v>
          </cell>
          <cell r="I181">
            <v>1.1066095302156245</v>
          </cell>
          <cell r="J181">
            <v>1.1523772490985267</v>
          </cell>
        </row>
        <row r="182">
          <cell r="D182">
            <v>0.21628593986773947</v>
          </cell>
          <cell r="E182">
            <v>0.497171715926274</v>
          </cell>
          <cell r="F182">
            <v>0.8225738888156938</v>
          </cell>
          <cell r="G182">
            <v>1</v>
          </cell>
          <cell r="H182">
            <v>1.1771620042688409</v>
          </cell>
          <cell r="I182">
            <v>1.1007021017129281</v>
          </cell>
          <cell r="J182">
            <v>1.1417706548356603</v>
          </cell>
        </row>
        <row r="183">
          <cell r="D183">
            <v>0.221628886892534</v>
          </cell>
          <cell r="E183">
            <v>0.4857326042543898</v>
          </cell>
          <cell r="F183">
            <v>0.8340813230353871</v>
          </cell>
          <cell r="G183">
            <v>1</v>
          </cell>
          <cell r="H183">
            <v>1.160059987383551</v>
          </cell>
          <cell r="I183">
            <v>1.0947946732102318</v>
          </cell>
          <cell r="J183">
            <v>1.131164060572794</v>
          </cell>
        </row>
        <row r="184">
          <cell r="D184">
            <v>0.22697183391732847</v>
          </cell>
          <cell r="E184">
            <v>0.4742934925825054</v>
          </cell>
          <cell r="F184">
            <v>0.8455887572550802</v>
          </cell>
          <cell r="G184">
            <v>1</v>
          </cell>
          <cell r="H184">
            <v>1.1429579704982618</v>
          </cell>
          <cell r="I184">
            <v>1.0888872447075357</v>
          </cell>
          <cell r="J184">
            <v>1.1205574663099278</v>
          </cell>
        </row>
        <row r="185">
          <cell r="D185">
            <v>0.22099779196891162</v>
          </cell>
          <cell r="E185">
            <v>0.47114841047978107</v>
          </cell>
          <cell r="F185">
            <v>0.8146375349345958</v>
          </cell>
          <cell r="G185">
            <v>1</v>
          </cell>
          <cell r="H185">
            <v>1.1564768113609791</v>
          </cell>
          <cell r="I185">
            <v>1.1092411311024035</v>
          </cell>
          <cell r="J185">
            <v>1.1311157234520581</v>
          </cell>
        </row>
        <row r="186">
          <cell r="D186">
            <v>0.21502375002049476</v>
          </cell>
          <cell r="E186">
            <v>0.4680033283770567</v>
          </cell>
          <cell r="F186">
            <v>0.7836863126141114</v>
          </cell>
          <cell r="G186">
            <v>1</v>
          </cell>
          <cell r="H186">
            <v>1.1699956522236965</v>
          </cell>
          <cell r="I186">
            <v>1.1295950174972713</v>
          </cell>
          <cell r="J186">
            <v>1.1416739805941885</v>
          </cell>
        </row>
        <row r="187">
          <cell r="D187">
            <v>0.2090497080720779</v>
          </cell>
          <cell r="E187">
            <v>0.46485824627433237</v>
          </cell>
          <cell r="F187">
            <v>0.752735090293627</v>
          </cell>
          <cell r="G187">
            <v>1</v>
          </cell>
          <cell r="H187">
            <v>1.1835144930864139</v>
          </cell>
          <cell r="I187">
            <v>1.149948903892139</v>
          </cell>
          <cell r="J187">
            <v>1.1522322377363188</v>
          </cell>
        </row>
        <row r="188">
          <cell r="D188">
            <v>0.20307566612366104</v>
          </cell>
          <cell r="E188">
            <v>0.461713164171608</v>
          </cell>
          <cell r="F188">
            <v>0.7217838679731425</v>
          </cell>
          <cell r="G188">
            <v>1</v>
          </cell>
          <cell r="H188">
            <v>1.1970333339491313</v>
          </cell>
          <cell r="I188">
            <v>1.170302790287007</v>
          </cell>
          <cell r="J188">
            <v>1.162790494878449</v>
          </cell>
        </row>
        <row r="189">
          <cell r="D189">
            <v>0.19710162417524418</v>
          </cell>
          <cell r="E189">
            <v>0.45856808206888366</v>
          </cell>
          <cell r="F189">
            <v>0.6908326456526581</v>
          </cell>
          <cell r="G189">
            <v>1</v>
          </cell>
          <cell r="H189">
            <v>1.2105521748118486</v>
          </cell>
          <cell r="I189">
            <v>1.1906566766818747</v>
          </cell>
          <cell r="J189">
            <v>1.1733487520205794</v>
          </cell>
        </row>
        <row r="190">
          <cell r="D190">
            <v>0.19112758222682738</v>
          </cell>
          <cell r="E190">
            <v>0.4554229999661593</v>
          </cell>
          <cell r="F190">
            <v>0.6598814233321739</v>
          </cell>
          <cell r="G190">
            <v>1</v>
          </cell>
          <cell r="H190">
            <v>1.224071015674566</v>
          </cell>
          <cell r="I190">
            <v>1.2110105630767418</v>
          </cell>
          <cell r="J190">
            <v>1.1839070091627095</v>
          </cell>
        </row>
        <row r="191">
          <cell r="D191">
            <v>0.20150939564162845</v>
          </cell>
          <cell r="E191">
            <v>0.44997728225335676</v>
          </cell>
          <cell r="F191">
            <v>0.6739426775978405</v>
          </cell>
          <cell r="G191">
            <v>1</v>
          </cell>
          <cell r="H191">
            <v>1.2048284284892137</v>
          </cell>
          <cell r="I191">
            <v>1.1852595534546362</v>
          </cell>
          <cell r="J191">
            <v>1.2103547631277012</v>
          </cell>
        </row>
        <row r="192">
          <cell r="D192">
            <v>0.2118912090564295</v>
          </cell>
          <cell r="E192">
            <v>0.4445315645405542</v>
          </cell>
          <cell r="F192">
            <v>0.6880039318635072</v>
          </cell>
          <cell r="G192">
            <v>1</v>
          </cell>
          <cell r="H192">
            <v>1.1855858413038614</v>
          </cell>
          <cell r="I192">
            <v>1.1595085438325305</v>
          </cell>
          <cell r="J192">
            <v>1.2368025170926928</v>
          </cell>
        </row>
        <row r="193">
          <cell r="D193">
            <v>0.22227302247123054</v>
          </cell>
          <cell r="E193">
            <v>0.43908584682775165</v>
          </cell>
          <cell r="F193">
            <v>0.7020651861291738</v>
          </cell>
          <cell r="G193">
            <v>1</v>
          </cell>
          <cell r="H193">
            <v>1.166343254118509</v>
          </cell>
          <cell r="I193">
            <v>1.133757534210425</v>
          </cell>
          <cell r="J193">
            <v>1.2632502710576845</v>
          </cell>
        </row>
        <row r="194">
          <cell r="D194">
            <v>0.23265483588603159</v>
          </cell>
          <cell r="E194">
            <v>0.4336401291149491</v>
          </cell>
          <cell r="F194">
            <v>0.7161264403948404</v>
          </cell>
          <cell r="G194">
            <v>1</v>
          </cell>
          <cell r="H194">
            <v>1.1471006669331567</v>
          </cell>
          <cell r="I194">
            <v>1.1080065245883193</v>
          </cell>
          <cell r="J194">
            <v>1.2896980250226762</v>
          </cell>
        </row>
        <row r="195">
          <cell r="D195">
            <v>0.24303664930083263</v>
          </cell>
          <cell r="E195">
            <v>0.42819441140214654</v>
          </cell>
          <cell r="F195">
            <v>0.730187694660507</v>
          </cell>
          <cell r="G195">
            <v>1</v>
          </cell>
          <cell r="H195">
            <v>1.1278580797478044</v>
          </cell>
          <cell r="I195">
            <v>1.0822555149662136</v>
          </cell>
          <cell r="J195">
            <v>1.3161457789876678</v>
          </cell>
        </row>
        <row r="196">
          <cell r="D196">
            <v>0.25341846271563373</v>
          </cell>
          <cell r="E196">
            <v>0.4227486936893439</v>
          </cell>
          <cell r="F196">
            <v>0.7442489489261734</v>
          </cell>
          <cell r="G196">
            <v>1</v>
          </cell>
          <cell r="H196">
            <v>1.1086154925624518</v>
          </cell>
          <cell r="I196">
            <v>1.056504505344108</v>
          </cell>
          <cell r="J196">
            <v>1.34259353295266</v>
          </cell>
        </row>
      </sheetData>
      <sheetData sheetId="4">
        <row r="10">
          <cell r="L10">
            <v>1.2325176638874071</v>
          </cell>
          <cell r="M10">
            <v>1.6647937834380944</v>
          </cell>
        </row>
        <row r="20">
          <cell r="L20">
            <v>1.1671525309030093</v>
          </cell>
          <cell r="M20">
            <v>1.593677617800443</v>
          </cell>
        </row>
        <row r="30">
          <cell r="L30">
            <v>1.1852887413863078</v>
          </cell>
          <cell r="M30">
            <v>1.6482958661198626</v>
          </cell>
        </row>
        <row r="40">
          <cell r="L40">
            <v>1.203128115017176</v>
          </cell>
          <cell r="M40">
            <v>1.6061822563419896</v>
          </cell>
        </row>
        <row r="50">
          <cell r="L50">
            <v>1.1365306690368353</v>
          </cell>
          <cell r="M50">
            <v>1.4822498500595414</v>
          </cell>
        </row>
        <row r="60">
          <cell r="L60">
            <v>1.2795444446729485</v>
          </cell>
          <cell r="M60">
            <v>1.5913002895874748</v>
          </cell>
        </row>
        <row r="70">
          <cell r="L70">
            <v>1.3157446357816744</v>
          </cell>
          <cell r="M70">
            <v>1.5890395463055742</v>
          </cell>
        </row>
        <row r="80">
          <cell r="L80">
            <v>1.3647675718020258</v>
          </cell>
          <cell r="M80">
            <v>1.608733118636088</v>
          </cell>
        </row>
        <row r="90">
          <cell r="L90">
            <v>1.3357882470783493</v>
          </cell>
          <cell r="M90">
            <v>1.5484657974127691</v>
          </cell>
        </row>
        <row r="91">
          <cell r="L91">
            <v>1.329184623807201</v>
          </cell>
          <cell r="M91">
            <v>1.5968755849082557</v>
          </cell>
        </row>
        <row r="92">
          <cell r="L92">
            <v>1.3303352439756049</v>
          </cell>
          <cell r="M92">
            <v>1.5882607062102878</v>
          </cell>
        </row>
        <row r="93">
          <cell r="L93">
            <v>1.3431645770542784</v>
          </cell>
          <cell r="M93">
            <v>1.6028206612754925</v>
          </cell>
        </row>
        <row r="94">
          <cell r="L94">
            <v>1.3509394921086133</v>
          </cell>
          <cell r="M94">
            <v>1.5999835500141555</v>
          </cell>
        </row>
        <row r="95">
          <cell r="L95">
            <v>1.3485420888339519</v>
          </cell>
          <cell r="M95">
            <v>1.5796852479699688</v>
          </cell>
        </row>
        <row r="96">
          <cell r="L96">
            <v>1.3481751748513773</v>
          </cell>
          <cell r="M96">
            <v>1.6087452712474146</v>
          </cell>
        </row>
        <row r="97">
          <cell r="L97">
            <v>1.3494124903217783</v>
          </cell>
          <cell r="M97">
            <v>1.599510970944033</v>
          </cell>
        </row>
        <row r="98">
          <cell r="L98">
            <v>1.3456074174835888</v>
          </cell>
          <cell r="M98">
            <v>1.5933925170442729</v>
          </cell>
        </row>
        <row r="99">
          <cell r="L99">
            <v>1.3658154874447705</v>
          </cell>
          <cell r="M99">
            <v>1.6252028551024187</v>
          </cell>
        </row>
        <row r="100">
          <cell r="L100">
            <v>1.3593493640456646</v>
          </cell>
          <cell r="M100">
            <v>1.6425654559996565</v>
          </cell>
        </row>
        <row r="101">
          <cell r="L101">
            <v>1.3780367438362497</v>
          </cell>
          <cell r="M101">
            <v>1.6362562125509796</v>
          </cell>
        </row>
        <row r="102">
          <cell r="L102">
            <v>1.3524962476977067</v>
          </cell>
          <cell r="M102">
            <v>1.6069045325538336</v>
          </cell>
        </row>
        <row r="103">
          <cell r="L103">
            <v>1.3477721496930954</v>
          </cell>
          <cell r="M103">
            <v>1.6134045390189735</v>
          </cell>
        </row>
        <row r="110">
          <cell r="L110">
            <v>1.2293209696806007</v>
          </cell>
          <cell r="M110">
            <v>1.5366512121007507</v>
          </cell>
        </row>
        <row r="111">
          <cell r="L111">
            <v>1.229527915977475</v>
          </cell>
          <cell r="M111">
            <v>1.5369098949718438</v>
          </cell>
        </row>
        <row r="112">
          <cell r="L112">
            <v>1.2274347407650896</v>
          </cell>
          <cell r="M112">
            <v>1.534293425956362</v>
          </cell>
        </row>
        <row r="113">
          <cell r="L113">
            <v>1.2141626359332716</v>
          </cell>
          <cell r="M113">
            <v>1.5177032949165894</v>
          </cell>
        </row>
        <row r="114">
          <cell r="L114">
            <v>1.210598094572922</v>
          </cell>
          <cell r="M114">
            <v>1.5132476182161525</v>
          </cell>
        </row>
        <row r="115">
          <cell r="L115">
            <v>1.207387095364535</v>
          </cell>
          <cell r="M115">
            <v>1.5092338692056686</v>
          </cell>
        </row>
        <row r="116">
          <cell r="L116">
            <v>1.1975228322323768</v>
          </cell>
          <cell r="M116">
            <v>1.496903540290471</v>
          </cell>
        </row>
        <row r="117">
          <cell r="L117">
            <v>1.1981713240574579</v>
          </cell>
          <cell r="M117">
            <v>1.4977141550718223</v>
          </cell>
        </row>
        <row r="118">
          <cell r="L118">
            <v>1.185046874810447</v>
          </cell>
          <cell r="M118">
            <v>1.4813085935130588</v>
          </cell>
        </row>
        <row r="119">
          <cell r="L119">
            <v>1.1836770708623388</v>
          </cell>
          <cell r="M119">
            <v>1.4795963385779234</v>
          </cell>
        </row>
        <row r="120">
          <cell r="L120">
            <v>1.1573601201698114</v>
          </cell>
          <cell r="M120">
            <v>1.4467001502122643</v>
          </cell>
        </row>
        <row r="121">
          <cell r="L121">
            <v>1.1631212304690612</v>
          </cell>
          <cell r="M121">
            <v>1.4539015380863265</v>
          </cell>
        </row>
        <row r="122">
          <cell r="L122">
            <v>1.1543518072466676</v>
          </cell>
          <cell r="M122">
            <v>1.4429397590583346</v>
          </cell>
        </row>
        <row r="123">
          <cell r="L123">
            <v>1.1523121504340923</v>
          </cell>
          <cell r="M123">
            <v>1.4403901880426153</v>
          </cell>
        </row>
        <row r="124">
          <cell r="L124">
            <v>1.1416796244112855</v>
          </cell>
          <cell r="M124">
            <v>1.4270995305141068</v>
          </cell>
        </row>
        <row r="125">
          <cell r="L125">
            <v>1.1386312001407164</v>
          </cell>
          <cell r="M125">
            <v>1.4232890001758955</v>
          </cell>
        </row>
        <row r="126">
          <cell r="L126">
            <v>1.1304750150514604</v>
          </cell>
          <cell r="M126">
            <v>1.4130937688143255</v>
          </cell>
        </row>
        <row r="127">
          <cell r="L127">
            <v>1.1138468651896472</v>
          </cell>
          <cell r="M127">
            <v>1.3923085814870588</v>
          </cell>
        </row>
        <row r="128">
          <cell r="L128">
            <v>1.1025415087813433</v>
          </cell>
          <cell r="M128">
            <v>1.378176885976679</v>
          </cell>
        </row>
        <row r="129">
          <cell r="L129">
            <v>1.096147413041994</v>
          </cell>
          <cell r="M129">
            <v>1.3701842663024923</v>
          </cell>
        </row>
        <row r="130">
          <cell r="L130">
            <v>0.984701819658528</v>
          </cell>
          <cell r="M130">
            <v>1.23087727457316</v>
          </cell>
        </row>
        <row r="131">
          <cell r="L131">
            <v>1.0388259041340346</v>
          </cell>
          <cell r="M131">
            <v>1.2985323801675432</v>
          </cell>
        </row>
        <row r="132">
          <cell r="L132">
            <v>1.0327238436776334</v>
          </cell>
          <cell r="M132">
            <v>1.2909048045970417</v>
          </cell>
        </row>
        <row r="133">
          <cell r="L133">
            <v>0.9608046254790374</v>
          </cell>
          <cell r="M133">
            <v>1.2010057818487967</v>
          </cell>
        </row>
        <row r="134">
          <cell r="L134">
            <v>0.8704274238004387</v>
          </cell>
          <cell r="M134">
            <v>0.9918675138672155</v>
          </cell>
        </row>
        <row r="135">
          <cell r="L135">
            <v>0.9183417891806225</v>
          </cell>
          <cell r="M135">
            <v>1.2961403827078881</v>
          </cell>
        </row>
        <row r="136">
          <cell r="L136">
            <v>0.9266184891844229</v>
          </cell>
          <cell r="M136">
            <v>1.2870987706270003</v>
          </cell>
        </row>
        <row r="137">
          <cell r="L137">
            <v>0.8815126464168498</v>
          </cell>
          <cell r="M137">
            <v>1.1526249433234501</v>
          </cell>
        </row>
        <row r="138">
          <cell r="L138">
            <v>0.8988244391890545</v>
          </cell>
          <cell r="M138">
            <v>1.2317268508953427</v>
          </cell>
        </row>
        <row r="139">
          <cell r="L139">
            <v>0.9103066668491023</v>
          </cell>
          <cell r="M139">
            <v>1.198898833287105</v>
          </cell>
        </row>
        <row r="140">
          <cell r="L140">
            <v>0.9238375933958729</v>
          </cell>
          <cell r="M140">
            <v>1.2714852583043061</v>
          </cell>
        </row>
        <row r="141">
          <cell r="L141">
            <v>0.9322995876915627</v>
          </cell>
          <cell r="M141">
            <v>1.1824365933359968</v>
          </cell>
        </row>
        <row r="142">
          <cell r="L142">
            <v>0.9448607555926216</v>
          </cell>
          <cell r="M142">
            <v>1.1638054157820208</v>
          </cell>
        </row>
        <row r="143">
          <cell r="L143">
            <v>0.9528488713343531</v>
          </cell>
          <cell r="M143">
            <v>1.2188482261356264</v>
          </cell>
        </row>
        <row r="144">
          <cell r="L144">
            <v>0.9624988316904812</v>
          </cell>
          <cell r="M144">
            <v>1.173256314385059</v>
          </cell>
        </row>
        <row r="145">
          <cell r="L145">
            <v>0.9703650576832957</v>
          </cell>
          <cell r="M145">
            <v>1.2198835079937478</v>
          </cell>
        </row>
        <row r="146">
          <cell r="L146">
            <v>0.9812608629865762</v>
          </cell>
          <cell r="M146">
            <v>1.3725720225732172</v>
          </cell>
        </row>
        <row r="147">
          <cell r="L147">
            <v>0.9965187948272066</v>
          </cell>
          <cell r="M147">
            <v>1.3117475329163129</v>
          </cell>
        </row>
        <row r="148">
          <cell r="L148">
            <v>1.0097790661846215</v>
          </cell>
          <cell r="M148">
            <v>1.2843248838259342</v>
          </cell>
        </row>
        <row r="149">
          <cell r="L149">
            <v>1.0189543607914222</v>
          </cell>
          <cell r="M149">
            <v>1.218976667463618</v>
          </cell>
        </row>
        <row r="150">
          <cell r="L150">
            <v>1.0217583665824088</v>
          </cell>
          <cell r="M150">
            <v>1.260729171838558</v>
          </cell>
        </row>
        <row r="151">
          <cell r="L151">
            <v>1.0437410296607783</v>
          </cell>
          <cell r="M151">
            <v>1.3060065072157645</v>
          </cell>
        </row>
        <row r="152">
          <cell r="L152">
            <v>1.0675390456836718</v>
          </cell>
          <cell r="M152">
            <v>1.3543515904445327</v>
          </cell>
        </row>
        <row r="153">
          <cell r="L153">
            <v>1.0948727416642865</v>
          </cell>
          <cell r="M153">
            <v>1.3902313459374973</v>
          </cell>
        </row>
        <row r="154">
          <cell r="L154">
            <v>1.116537707062341</v>
          </cell>
          <cell r="M154">
            <v>1.4189669550595996</v>
          </cell>
        </row>
        <row r="155">
          <cell r="L155">
            <v>1.1135266316962675</v>
          </cell>
          <cell r="M155">
            <v>1.4160989282561065</v>
          </cell>
        </row>
        <row r="156">
          <cell r="L156">
            <v>1.1106376772047615</v>
          </cell>
          <cell r="M156">
            <v>1.4133811261865907</v>
          </cell>
        </row>
        <row r="157">
          <cell r="L157">
            <v>1.114255694999739</v>
          </cell>
          <cell r="M157">
            <v>1.4189446287245289</v>
          </cell>
        </row>
        <row r="158">
          <cell r="L158">
            <v>1.1189783425633344</v>
          </cell>
          <cell r="M158">
            <v>1.425921998298993</v>
          </cell>
        </row>
        <row r="159">
          <cell r="L159">
            <v>1.1241764775778669</v>
          </cell>
          <cell r="M159">
            <v>1.4335138257225202</v>
          </cell>
        </row>
        <row r="160">
          <cell r="L160">
            <v>1.1262955191261446</v>
          </cell>
          <cell r="M160">
            <v>1.4371855911934746</v>
          </cell>
        </row>
        <row r="161">
          <cell r="L161">
            <v>1.1284518427512789</v>
          </cell>
          <cell r="M161">
            <v>1.4409086103467763</v>
          </cell>
        </row>
        <row r="162">
          <cell r="L162">
            <v>1.1298063012672714</v>
          </cell>
          <cell r="M162">
            <v>1.4436107585919502</v>
          </cell>
        </row>
        <row r="163">
          <cell r="L163">
            <v>1.1329982064532758</v>
          </cell>
          <cell r="M163">
            <v>1.4486646195308384</v>
          </cell>
        </row>
        <row r="164">
          <cell r="L164">
            <v>1.1354626939746153</v>
          </cell>
          <cell r="M164">
            <v>1.45279326543233</v>
          </cell>
        </row>
        <row r="165">
          <cell r="L165">
            <v>1.13756022891086</v>
          </cell>
          <cell r="M165">
            <v>1.456456333061287</v>
          </cell>
        </row>
        <row r="166">
          <cell r="L166">
            <v>1.1373882099692714</v>
          </cell>
          <cell r="M166">
            <v>1.4572152727854595</v>
          </cell>
        </row>
        <row r="167">
          <cell r="L167">
            <v>1.1350321612342724</v>
          </cell>
          <cell r="M167">
            <v>1.455173869601295</v>
          </cell>
        </row>
        <row r="168">
          <cell r="L168">
            <v>1.134316603149757</v>
          </cell>
          <cell r="M168">
            <v>1.4552330216080407</v>
          </cell>
        </row>
        <row r="169">
          <cell r="L169">
            <v>1.1303286736847198</v>
          </cell>
          <cell r="M169">
            <v>1.4510899464692966</v>
          </cell>
        </row>
        <row r="170">
          <cell r="L170">
            <v>1.1276028900039636</v>
          </cell>
          <cell r="M170">
            <v>1.4485614051928466</v>
          </cell>
        </row>
        <row r="171">
          <cell r="L171">
            <v>1.1269558256965473</v>
          </cell>
          <cell r="M171">
            <v>1.4487003619043597</v>
          </cell>
        </row>
        <row r="172">
          <cell r="L172">
            <v>1.124814340046776</v>
          </cell>
          <cell r="M172">
            <v>1.4469158411011667</v>
          </cell>
        </row>
        <row r="173">
          <cell r="L173">
            <v>1.1232018960332988</v>
          </cell>
          <cell r="M173">
            <v>1.445808626369832</v>
          </cell>
        </row>
        <row r="174">
          <cell r="L174">
            <v>1.1213504839277357</v>
          </cell>
          <cell r="M174">
            <v>1.4443908249406299</v>
          </cell>
        </row>
        <row r="175">
          <cell r="L175">
            <v>1.144918795706405</v>
          </cell>
          <cell r="M175">
            <v>1.5311171632748761</v>
          </cell>
        </row>
        <row r="176">
          <cell r="L176">
            <v>1.1670244664667064</v>
          </cell>
          <cell r="M176">
            <v>1.6181361826268998</v>
          </cell>
        </row>
        <row r="177">
          <cell r="L177">
            <v>1.187056617203693</v>
          </cell>
          <cell r="M177">
            <v>1.704354760709044</v>
          </cell>
        </row>
        <row r="178">
          <cell r="L178">
            <v>1.1787865123678987</v>
          </cell>
          <cell r="M178">
            <v>1.7261646808971096</v>
          </cell>
        </row>
        <row r="179">
          <cell r="L179">
            <v>1.1710696886507321</v>
          </cell>
          <cell r="M179">
            <v>1.748327973632041</v>
          </cell>
        </row>
        <row r="180">
          <cell r="L180">
            <v>1.1631044579577994</v>
          </cell>
          <cell r="M180">
            <v>1.7696722946261525</v>
          </cell>
        </row>
        <row r="181">
          <cell r="L181">
            <v>1.154405842639359</v>
          </cell>
          <cell r="M181">
            <v>1.7894245935938164</v>
          </cell>
        </row>
        <row r="182">
          <cell r="L182">
            <v>1.1470952520679079</v>
          </cell>
          <cell r="M182">
            <v>1.8108709804929564</v>
          </cell>
        </row>
        <row r="183">
          <cell r="L183">
            <v>1.1408332111954758</v>
          </cell>
          <cell r="M183">
            <v>1.833584828814595</v>
          </cell>
        </row>
        <row r="184">
          <cell r="L184">
            <v>1.1316792012474637</v>
          </cell>
          <cell r="M184">
            <v>1.8512100930818787</v>
          </cell>
        </row>
        <row r="185">
          <cell r="L185">
            <v>1.147328996164537</v>
          </cell>
          <cell r="M185">
            <v>1.9092613831208822</v>
          </cell>
        </row>
        <row r="186">
          <cell r="L186">
            <v>1.1634346911579736</v>
          </cell>
          <cell r="M186">
            <v>1.968969510078296</v>
          </cell>
        </row>
        <row r="187">
          <cell r="L187">
            <v>1.1782116097178041</v>
          </cell>
          <cell r="M187">
            <v>2.0273023355795914</v>
          </cell>
        </row>
        <row r="188">
          <cell r="L188">
            <v>1.1917966573192336</v>
          </cell>
          <cell r="M188">
            <v>2.0843865497986434</v>
          </cell>
        </row>
        <row r="189">
          <cell r="L189">
            <v>1.2039696049987594</v>
          </cell>
          <cell r="M189">
            <v>2.139729622271144</v>
          </cell>
        </row>
        <row r="190">
          <cell r="L190">
            <v>1.2186634641997722</v>
          </cell>
          <cell r="M190">
            <v>2.200312836494148</v>
          </cell>
        </row>
        <row r="196">
          <cell r="L196">
            <v>1.227422950844392</v>
          </cell>
          <cell r="M196">
            <v>2.2284154387306088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F11"/>
    </sheetView>
  </sheetViews>
  <sheetFormatPr defaultColWidth="11.421875" defaultRowHeight="12.75"/>
  <cols>
    <col min="1" max="4" width="20.7109375" style="0" customWidth="1"/>
    <col min="5" max="5" width="22.7109375" style="0" customWidth="1"/>
    <col min="6" max="6" width="20.7109375" style="0" customWidth="1"/>
  </cols>
  <sheetData>
    <row r="1" ht="13.5" thickBot="1"/>
    <row r="2" spans="1:6" ht="23.25" thickTop="1">
      <c r="A2" s="102" t="s">
        <v>21</v>
      </c>
      <c r="B2" s="103"/>
      <c r="C2" s="103"/>
      <c r="D2" s="103"/>
      <c r="E2" s="103"/>
      <c r="F2" s="104"/>
    </row>
    <row r="3" spans="1:6" ht="22.5">
      <c r="A3" s="55"/>
      <c r="B3" s="23"/>
      <c r="C3" s="23"/>
      <c r="D3" s="23"/>
      <c r="E3" s="23"/>
      <c r="F3" s="56"/>
    </row>
    <row r="4" spans="1:6" ht="99.75" customHeight="1">
      <c r="A4" s="101"/>
      <c r="B4" s="67" t="s">
        <v>22</v>
      </c>
      <c r="C4" s="67" t="s">
        <v>23</v>
      </c>
      <c r="D4" s="67" t="s">
        <v>24</v>
      </c>
      <c r="E4" s="67" t="s">
        <v>37</v>
      </c>
      <c r="F4" s="57" t="s">
        <v>25</v>
      </c>
    </row>
    <row r="5" spans="1:6" ht="30" customHeight="1" thickBot="1">
      <c r="A5" s="101"/>
      <c r="B5" s="68" t="s">
        <v>26</v>
      </c>
      <c r="C5" s="68" t="s">
        <v>35</v>
      </c>
      <c r="D5" s="68" t="s">
        <v>36</v>
      </c>
      <c r="E5" s="68" t="s">
        <v>27</v>
      </c>
      <c r="F5" s="58" t="s">
        <v>28</v>
      </c>
    </row>
    <row r="6" spans="1:6" ht="30" customHeight="1" thickBot="1">
      <c r="A6" s="59" t="s">
        <v>29</v>
      </c>
      <c r="B6" s="24">
        <f>'[3]TableA19'!B10</f>
        <v>0.018392043168172778</v>
      </c>
      <c r="C6" s="24">
        <f>'[3]TableA19'!C10</f>
        <v>0.018446722168152352</v>
      </c>
      <c r="D6" s="24">
        <f>'[3]TableA19'!$E10+'[3]TableA19'!$G10</f>
        <v>0.021461338456693402</v>
      </c>
      <c r="E6" s="24">
        <f>'[3]TableA19'!$F10</f>
        <v>-0.0026433344690637295</v>
      </c>
      <c r="F6" s="60">
        <f>'[3]TableA19'!$L10</f>
        <v>0.04367716361627649</v>
      </c>
    </row>
    <row r="7" spans="1:6" ht="30" customHeight="1" thickBot="1">
      <c r="A7" s="61" t="s">
        <v>30</v>
      </c>
      <c r="B7" s="24">
        <f>'[3]TableA19'!B13</f>
        <v>0.010445286944072318</v>
      </c>
      <c r="C7" s="24">
        <f>'[3]TableA19'!C13</f>
        <v>0.012505999414196278</v>
      </c>
      <c r="D7" s="24">
        <f>'[3]TableA19'!$E13+'[3]TableA19'!$G13</f>
        <v>0.014179693899831041</v>
      </c>
      <c r="E7" s="24">
        <f>'[3]TableA19'!$F13</f>
        <v>-0.0012219323195706844</v>
      </c>
      <c r="F7" s="60">
        <f>'[3]TableA19'!$L13</f>
        <v>0.004987633692713711</v>
      </c>
    </row>
    <row r="8" spans="1:6" ht="30" customHeight="1" thickBot="1">
      <c r="A8" s="59" t="s">
        <v>31</v>
      </c>
      <c r="B8" s="24">
        <f>'[3]TableA19'!B16</f>
        <v>0.026150057428372397</v>
      </c>
      <c r="C8" s="24">
        <f>'[3]TableA19'!C16</f>
        <v>0.024235034713681936</v>
      </c>
      <c r="D8" s="24">
        <f>'[3]TableA19'!$E16+'[3]TableA19'!$G16</f>
        <v>0.028648337957495218</v>
      </c>
      <c r="E8" s="24">
        <f>'[3]TableA19'!$F16</f>
        <v>-0.0040183887505605975</v>
      </c>
      <c r="F8" s="60">
        <f>'[3]TableA19'!$L16</f>
        <v>0.08257744186006422</v>
      </c>
    </row>
    <row r="9" spans="1:6" ht="30" customHeight="1">
      <c r="A9" s="61" t="s">
        <v>32</v>
      </c>
      <c r="B9" s="28">
        <f>'[3]TableA19'!B25</f>
        <v>0.01329029400352022</v>
      </c>
      <c r="C9" s="28">
        <f>'[3]TableA19'!C25</f>
        <v>-0.01743040993864786</v>
      </c>
      <c r="D9" s="28">
        <f>'[3]TableA19'!$E25+'[3]TableA19'!$G25</f>
        <v>0.008654985505054502</v>
      </c>
      <c r="E9" s="28">
        <f>'[3]TableA19'!$F25</f>
        <v>-0.025667039946142833</v>
      </c>
      <c r="F9" s="62">
        <f>'[3]TableA19'!$L25</f>
        <v>0.1394988614446786</v>
      </c>
    </row>
    <row r="10" spans="1:6" ht="30" customHeight="1">
      <c r="A10" s="61" t="s">
        <v>33</v>
      </c>
      <c r="B10" s="25">
        <f>'[3]TableA19'!B28</f>
        <v>0.051669952142082254</v>
      </c>
      <c r="C10" s="25">
        <f>'[3]TableA19'!C28</f>
        <v>0.0620889242967233</v>
      </c>
      <c r="D10" s="25">
        <f>'[3]TableA19'!$E28+'[3]TableA19'!$G28</f>
        <v>0.05382883605172428</v>
      </c>
      <c r="E10" s="25">
        <f>'[3]TableA19'!$F28</f>
        <v>0.008311474529568708</v>
      </c>
      <c r="F10" s="63">
        <f>'[3]TableA19'!$L28</f>
        <v>0.06364443540918674</v>
      </c>
    </row>
    <row r="11" spans="1:6" ht="30" customHeight="1" thickBot="1">
      <c r="A11" s="64" t="s">
        <v>34</v>
      </c>
      <c r="B11" s="65">
        <f>'[3]TableA19'!B31</f>
        <v>0.016517058927359107</v>
      </c>
      <c r="C11" s="65">
        <f>'[3]TableA19'!C31</f>
        <v>0.038202198488279215</v>
      </c>
      <c r="D11" s="65">
        <f>'[3]TableA19'!$E31+'[3]TableA19'!$G31</f>
        <v>0.02783003009738927</v>
      </c>
      <c r="E11" s="65">
        <f>'[3]TableA19'!$F31</f>
        <v>0.010091326471466378</v>
      </c>
      <c r="F11" s="66">
        <f>'[3]TableA19'!$L31</f>
        <v>0.03613314679457891</v>
      </c>
    </row>
    <row r="12" spans="1:5" ht="30" customHeight="1" thickTop="1">
      <c r="A12" s="16"/>
      <c r="B12" s="16"/>
      <c r="C12" s="16"/>
      <c r="D12" s="16"/>
      <c r="E12" s="16"/>
    </row>
    <row r="13" spans="1:6" ht="12.75">
      <c r="A13" s="17"/>
      <c r="B13" s="18"/>
      <c r="C13" s="18"/>
      <c r="D13" s="19"/>
      <c r="E13" s="19"/>
      <c r="F13" s="20"/>
    </row>
    <row r="14" spans="1:5" ht="12.75">
      <c r="A14" s="16"/>
      <c r="B14" s="21"/>
      <c r="C14" s="21"/>
      <c r="D14" s="21"/>
      <c r="E14" s="21"/>
    </row>
    <row r="15" spans="1:5" ht="12.75">
      <c r="A15" s="16"/>
      <c r="B15" s="21"/>
      <c r="C15" s="21"/>
      <c r="D15" s="21"/>
      <c r="E15" s="21"/>
    </row>
    <row r="16" spans="1:5" ht="12.75">
      <c r="A16" s="16"/>
      <c r="B16" s="21"/>
      <c r="C16" s="21"/>
      <c r="D16" s="21"/>
      <c r="E16" s="21"/>
    </row>
    <row r="17" spans="1:5" ht="12.75">
      <c r="A17" s="16"/>
      <c r="B17" s="21"/>
      <c r="C17" s="21"/>
      <c r="D17" s="21"/>
      <c r="E17" s="21"/>
    </row>
    <row r="18" spans="1:5" ht="12.75">
      <c r="A18" s="16"/>
      <c r="B18" s="21"/>
      <c r="C18" s="21"/>
      <c r="D18" s="21"/>
      <c r="E18" s="21"/>
    </row>
    <row r="19" spans="1:5" ht="12.75">
      <c r="A19" s="16"/>
      <c r="B19" s="21"/>
      <c r="C19" s="21"/>
      <c r="D19" s="21"/>
      <c r="E19" s="21"/>
    </row>
    <row r="20" spans="1:5" ht="12.75">
      <c r="A20" s="16"/>
      <c r="B20" s="21"/>
      <c r="C20" s="21"/>
      <c r="D20" s="21"/>
      <c r="E20" s="21"/>
    </row>
    <row r="21" spans="1:5" ht="12.75">
      <c r="A21" s="16"/>
      <c r="B21" s="21"/>
      <c r="C21" s="21"/>
      <c r="D21" s="21"/>
      <c r="E21" s="21"/>
    </row>
    <row r="22" spans="1:5" ht="12.75">
      <c r="A22" s="16"/>
      <c r="B22" s="21"/>
      <c r="C22" s="21"/>
      <c r="D22" s="21"/>
      <c r="E22" s="21"/>
    </row>
    <row r="23" spans="1:5" ht="12.75">
      <c r="A23" s="16"/>
      <c r="B23" s="21"/>
      <c r="C23" s="21"/>
      <c r="D23" s="21"/>
      <c r="E23" s="21"/>
    </row>
    <row r="24" spans="1:5" ht="12.75">
      <c r="A24" s="16"/>
      <c r="B24" s="21"/>
      <c r="C24" s="21"/>
      <c r="D24" s="21"/>
      <c r="E24" s="21"/>
    </row>
    <row r="25" spans="1:5" ht="12.75">
      <c r="A25" s="16"/>
      <c r="B25" s="21"/>
      <c r="C25" s="21"/>
      <c r="D25" s="21"/>
      <c r="E25" s="21"/>
    </row>
    <row r="26" spans="1:5" ht="12.75">
      <c r="A26" s="16"/>
      <c r="B26" s="21"/>
      <c r="C26" s="21"/>
      <c r="D26" s="21"/>
      <c r="E26" s="21"/>
    </row>
    <row r="27" spans="1:5" ht="12.75">
      <c r="A27" s="16"/>
      <c r="B27" s="21"/>
      <c r="C27" s="21"/>
      <c r="D27" s="21"/>
      <c r="E27" s="21"/>
    </row>
    <row r="28" spans="1:5" ht="12.75">
      <c r="A28" s="16"/>
      <c r="B28" s="21"/>
      <c r="C28" s="21"/>
      <c r="D28" s="21"/>
      <c r="E28" s="21"/>
    </row>
    <row r="29" spans="1:5" ht="12.75">
      <c r="A29" s="16"/>
      <c r="B29" s="21"/>
      <c r="C29" s="21"/>
      <c r="D29" s="21"/>
      <c r="E29" s="21"/>
    </row>
    <row r="30" spans="1:5" ht="12.75">
      <c r="A30" s="16"/>
      <c r="B30" s="21"/>
      <c r="C30" s="21"/>
      <c r="D30" s="21"/>
      <c r="E30" s="21"/>
    </row>
    <row r="31" spans="1:5" ht="12.75">
      <c r="A31" s="16"/>
      <c r="B31" s="21"/>
      <c r="C31" s="21"/>
      <c r="D31" s="21"/>
      <c r="E31" s="21"/>
    </row>
    <row r="32" spans="1:5" ht="12.75">
      <c r="A32" s="16"/>
      <c r="B32" s="21"/>
      <c r="C32" s="21"/>
      <c r="D32" s="21"/>
      <c r="E32" s="21"/>
    </row>
    <row r="33" spans="1:5" ht="12.75">
      <c r="A33" s="16"/>
      <c r="B33" s="21"/>
      <c r="C33" s="21"/>
      <c r="D33" s="21"/>
      <c r="E33" s="21"/>
    </row>
    <row r="34" spans="1:5" ht="12.75">
      <c r="A34" s="16"/>
      <c r="B34" s="21"/>
      <c r="C34" s="21"/>
      <c r="D34" s="21"/>
      <c r="E34" s="21"/>
    </row>
    <row r="35" spans="1:5" ht="12.75">
      <c r="A35" s="16"/>
      <c r="B35" s="21"/>
      <c r="C35" s="21"/>
      <c r="D35" s="21"/>
      <c r="E35" s="21"/>
    </row>
    <row r="36" spans="1:5" ht="12.75">
      <c r="A36" s="16"/>
      <c r="B36" s="21"/>
      <c r="C36" s="21"/>
      <c r="D36" s="21"/>
      <c r="E36" s="21"/>
    </row>
    <row r="37" spans="1:5" ht="12.75">
      <c r="A37" s="16"/>
      <c r="B37" s="21"/>
      <c r="C37" s="21"/>
      <c r="D37" s="21"/>
      <c r="E37" s="21"/>
    </row>
    <row r="38" spans="1:5" ht="12.75">
      <c r="A38" s="16"/>
      <c r="B38" s="21"/>
      <c r="C38" s="21"/>
      <c r="D38" s="21"/>
      <c r="E38" s="21"/>
    </row>
    <row r="39" spans="1:5" ht="12.75">
      <c r="A39" s="16"/>
      <c r="B39" s="21"/>
      <c r="C39" s="21"/>
      <c r="D39" s="21"/>
      <c r="E39" s="21"/>
    </row>
    <row r="40" spans="1:5" ht="12.75">
      <c r="A40" s="16"/>
      <c r="B40" s="21"/>
      <c r="C40" s="21"/>
      <c r="D40" s="21"/>
      <c r="E40" s="21"/>
    </row>
    <row r="41" spans="1:5" ht="12.75">
      <c r="A41" s="16"/>
      <c r="B41" s="21"/>
      <c r="C41" s="21"/>
      <c r="D41" s="21"/>
      <c r="E41" s="21"/>
    </row>
    <row r="42" spans="1:5" ht="12.75">
      <c r="A42" s="16"/>
      <c r="B42" s="21"/>
      <c r="C42" s="21"/>
      <c r="D42" s="21"/>
      <c r="E42" s="21"/>
    </row>
    <row r="43" spans="1:5" ht="12.75">
      <c r="A43" s="16"/>
      <c r="B43" s="21"/>
      <c r="C43" s="21"/>
      <c r="D43" s="21"/>
      <c r="E43" s="21"/>
    </row>
    <row r="44" spans="1:5" ht="12.75">
      <c r="A44" s="16"/>
      <c r="B44" s="21"/>
      <c r="C44" s="21"/>
      <c r="D44" s="21"/>
      <c r="E44" s="21"/>
    </row>
    <row r="45" spans="1:5" ht="12.75">
      <c r="A45" s="16"/>
      <c r="B45" s="21"/>
      <c r="C45" s="21"/>
      <c r="D45" s="21"/>
      <c r="E45" s="21"/>
    </row>
    <row r="46" spans="1:5" ht="12.75">
      <c r="A46" s="16"/>
      <c r="B46" s="21"/>
      <c r="C46" s="21"/>
      <c r="D46" s="21"/>
      <c r="E46" s="21"/>
    </row>
    <row r="47" spans="2:5" ht="12.75">
      <c r="B47" s="22"/>
      <c r="C47" s="22"/>
      <c r="D47" s="22"/>
      <c r="E47" s="22"/>
    </row>
    <row r="48" spans="2:5" ht="12.75">
      <c r="B48" s="22"/>
      <c r="C48" s="22"/>
      <c r="D48" s="22"/>
      <c r="E48" s="22"/>
    </row>
    <row r="49" spans="2:5" ht="12.75">
      <c r="B49" s="22"/>
      <c r="C49" s="22"/>
      <c r="D49" s="22"/>
      <c r="E49" s="22"/>
    </row>
    <row r="50" spans="2:5" ht="12.75">
      <c r="B50" s="22"/>
      <c r="C50" s="22"/>
      <c r="D50" s="22"/>
      <c r="E50" s="22"/>
    </row>
    <row r="51" spans="2:5" ht="12.75">
      <c r="B51" s="22"/>
      <c r="C51" s="22"/>
      <c r="D51" s="22"/>
      <c r="E51" s="22"/>
    </row>
    <row r="52" spans="2:5" ht="12.75">
      <c r="B52" s="22"/>
      <c r="C52" s="22"/>
      <c r="D52" s="22"/>
      <c r="E52" s="22"/>
    </row>
    <row r="53" spans="2:5" ht="12.75">
      <c r="B53" s="22"/>
      <c r="C53" s="22"/>
      <c r="D53" s="22"/>
      <c r="E53" s="22"/>
    </row>
    <row r="54" spans="2:5" ht="12.75">
      <c r="B54" s="22"/>
      <c r="C54" s="22"/>
      <c r="D54" s="22"/>
      <c r="E54" s="22"/>
    </row>
    <row r="55" spans="2:5" ht="12.75">
      <c r="B55" s="22"/>
      <c r="C55" s="22"/>
      <c r="D55" s="22"/>
      <c r="E55" s="22"/>
    </row>
    <row r="56" spans="2:5" ht="12.75">
      <c r="B56" s="22"/>
      <c r="C56" s="22"/>
      <c r="D56" s="22"/>
      <c r="E56" s="22"/>
    </row>
    <row r="57" spans="2:5" ht="12.75">
      <c r="B57" s="22"/>
      <c r="C57" s="22"/>
      <c r="D57" s="22"/>
      <c r="E57" s="22"/>
    </row>
    <row r="58" spans="2:5" ht="12.75">
      <c r="B58" s="22"/>
      <c r="C58" s="22"/>
      <c r="D58" s="22"/>
      <c r="E58" s="22"/>
    </row>
    <row r="59" spans="2:5" ht="12.75">
      <c r="B59" s="22"/>
      <c r="C59" s="22"/>
      <c r="D59" s="22"/>
      <c r="E59" s="22"/>
    </row>
    <row r="60" spans="2:5" ht="12.75">
      <c r="B60" s="22"/>
      <c r="C60" s="22"/>
      <c r="D60" s="22"/>
      <c r="E60" s="22"/>
    </row>
    <row r="61" spans="2:5" ht="12.75">
      <c r="B61" s="22"/>
      <c r="C61" s="22"/>
      <c r="D61" s="22"/>
      <c r="E61" s="22"/>
    </row>
    <row r="62" spans="2:5" ht="12.75">
      <c r="B62" s="22"/>
      <c r="C62" s="22"/>
      <c r="D62" s="22"/>
      <c r="E62" s="22"/>
    </row>
    <row r="63" spans="2:5" ht="12.75">
      <c r="B63" s="22"/>
      <c r="C63" s="22"/>
      <c r="D63" s="22"/>
      <c r="E63" s="22"/>
    </row>
    <row r="64" spans="2:5" ht="12.75">
      <c r="B64" s="22"/>
      <c r="C64" s="22"/>
      <c r="D64" s="22"/>
      <c r="E64" s="22"/>
    </row>
    <row r="65" spans="2:5" ht="12.75">
      <c r="B65" s="22"/>
      <c r="C65" s="22"/>
      <c r="D65" s="22"/>
      <c r="E65" s="22"/>
    </row>
    <row r="66" spans="2:5" ht="12.75">
      <c r="B66" s="22"/>
      <c r="C66" s="22"/>
      <c r="D66" s="22"/>
      <c r="E66" s="22"/>
    </row>
    <row r="67" spans="2:5" ht="12.75">
      <c r="B67" s="22"/>
      <c r="C67" s="22"/>
      <c r="D67" s="22"/>
      <c r="E67" s="22"/>
    </row>
    <row r="68" spans="2:5" ht="12.75">
      <c r="B68" s="22"/>
      <c r="C68" s="22"/>
      <c r="D68" s="22"/>
      <c r="E68" s="22"/>
    </row>
    <row r="69" spans="2:5" ht="12.75">
      <c r="B69" s="22"/>
      <c r="C69" s="22"/>
      <c r="D69" s="22"/>
      <c r="E69" s="22"/>
    </row>
    <row r="70" spans="2:5" ht="12.75">
      <c r="B70" s="22"/>
      <c r="C70" s="22"/>
      <c r="D70" s="22"/>
      <c r="E70" s="22"/>
    </row>
    <row r="71" spans="2:5" ht="12.75">
      <c r="B71" s="22"/>
      <c r="C71" s="22"/>
      <c r="D71" s="22"/>
      <c r="E71" s="22"/>
    </row>
    <row r="72" spans="2:5" ht="12.75">
      <c r="B72" s="22"/>
      <c r="C72" s="22"/>
      <c r="D72" s="22"/>
      <c r="E72" s="22"/>
    </row>
    <row r="73" spans="2:5" ht="12.75">
      <c r="B73" s="22"/>
      <c r="C73" s="22"/>
      <c r="D73" s="22"/>
      <c r="E73" s="22"/>
    </row>
    <row r="74" spans="2:5" ht="12.75">
      <c r="B74" s="22"/>
      <c r="C74" s="22"/>
      <c r="D74" s="22"/>
      <c r="E74" s="22"/>
    </row>
    <row r="75" spans="2:5" ht="12.75">
      <c r="B75" s="22"/>
      <c r="C75" s="22"/>
      <c r="D75" s="22"/>
      <c r="E75" s="22"/>
    </row>
    <row r="76" spans="2:5" ht="12.75">
      <c r="B76" s="22"/>
      <c r="C76" s="22"/>
      <c r="D76" s="22"/>
      <c r="E76" s="22"/>
    </row>
    <row r="77" spans="2:5" ht="12.75">
      <c r="B77" s="22"/>
      <c r="C77" s="22"/>
      <c r="D77" s="22"/>
      <c r="E77" s="22"/>
    </row>
    <row r="78" spans="2:5" ht="12.75">
      <c r="B78" s="22"/>
      <c r="C78" s="22"/>
      <c r="D78" s="22"/>
      <c r="E78" s="22"/>
    </row>
    <row r="79" spans="2:5" ht="12.75">
      <c r="B79" s="22"/>
      <c r="C79" s="22"/>
      <c r="D79" s="22"/>
      <c r="E79" s="22"/>
    </row>
    <row r="80" spans="2:5" ht="12.75">
      <c r="B80" s="22"/>
      <c r="C80" s="22"/>
      <c r="D80" s="22"/>
      <c r="E80" s="22"/>
    </row>
    <row r="81" spans="2:5" ht="12.75">
      <c r="B81" s="22"/>
      <c r="C81" s="22"/>
      <c r="D81" s="22"/>
      <c r="E81" s="22"/>
    </row>
    <row r="82" spans="2:5" ht="12.75">
      <c r="B82" s="22"/>
      <c r="C82" s="22"/>
      <c r="D82" s="22"/>
      <c r="E82" s="22"/>
    </row>
    <row r="83" spans="2:5" ht="12.75">
      <c r="B83" s="22"/>
      <c r="C83" s="22"/>
      <c r="D83" s="22"/>
      <c r="E83" s="22"/>
    </row>
    <row r="84" spans="2:5" ht="12.75">
      <c r="B84" s="22"/>
      <c r="C84" s="22"/>
      <c r="D84" s="22"/>
      <c r="E84" s="22"/>
    </row>
    <row r="85" spans="2:5" ht="12.75">
      <c r="B85" s="22"/>
      <c r="C85" s="22"/>
      <c r="D85" s="22"/>
      <c r="E85" s="22"/>
    </row>
    <row r="86" spans="2:5" ht="12.75">
      <c r="B86" s="22"/>
      <c r="C86" s="22"/>
      <c r="D86" s="22"/>
      <c r="E86" s="22"/>
    </row>
    <row r="87" spans="2:5" ht="12.75">
      <c r="B87" s="22"/>
      <c r="C87" s="22"/>
      <c r="D87" s="22"/>
      <c r="E87" s="22"/>
    </row>
    <row r="88" spans="2:5" ht="12.75">
      <c r="B88" s="22"/>
      <c r="C88" s="22"/>
      <c r="D88" s="22"/>
      <c r="E88" s="22"/>
    </row>
    <row r="89" spans="2:5" ht="12.75">
      <c r="B89" s="22"/>
      <c r="C89" s="22"/>
      <c r="D89" s="22"/>
      <c r="E89" s="22"/>
    </row>
    <row r="90" spans="2:5" ht="12.75">
      <c r="B90" s="22"/>
      <c r="C90" s="22"/>
      <c r="D90" s="22"/>
      <c r="E90" s="22"/>
    </row>
    <row r="91" spans="2:5" ht="12.75">
      <c r="B91" s="22"/>
      <c r="C91" s="22"/>
      <c r="D91" s="22"/>
      <c r="E91" s="22"/>
    </row>
    <row r="92" spans="2:5" ht="12.75">
      <c r="B92" s="22"/>
      <c r="C92" s="22"/>
      <c r="D92" s="22"/>
      <c r="E92" s="22"/>
    </row>
    <row r="93" spans="2:5" ht="12.75">
      <c r="B93" s="22"/>
      <c r="C93" s="22"/>
      <c r="D93" s="22"/>
      <c r="E93" s="22"/>
    </row>
    <row r="94" spans="2:5" ht="12.75">
      <c r="B94" s="22"/>
      <c r="C94" s="22"/>
      <c r="D94" s="22"/>
      <c r="E94" s="22"/>
    </row>
    <row r="95" spans="2:5" ht="12.75">
      <c r="B95" s="22"/>
      <c r="C95" s="22"/>
      <c r="D95" s="22"/>
      <c r="E95" s="22"/>
    </row>
    <row r="96" spans="2:5" ht="12.75">
      <c r="B96" s="22"/>
      <c r="C96" s="22"/>
      <c r="D96" s="22"/>
      <c r="E96" s="22"/>
    </row>
    <row r="97" spans="2:5" ht="12.75">
      <c r="B97" s="22"/>
      <c r="C97" s="22"/>
      <c r="D97" s="22"/>
      <c r="E97" s="22"/>
    </row>
    <row r="98" spans="2:5" ht="12.75">
      <c r="B98" s="22"/>
      <c r="C98" s="22"/>
      <c r="D98" s="22"/>
      <c r="E98" s="22"/>
    </row>
    <row r="99" spans="2:5" ht="12.75">
      <c r="B99" s="22"/>
      <c r="C99" s="22"/>
      <c r="D99" s="22"/>
      <c r="E99" s="22"/>
    </row>
    <row r="100" spans="2:5" ht="12.75">
      <c r="B100" s="22"/>
      <c r="C100" s="22"/>
      <c r="D100" s="22"/>
      <c r="E100" s="22"/>
    </row>
    <row r="101" spans="2:5" ht="12.75">
      <c r="B101" s="22"/>
      <c r="C101" s="22"/>
      <c r="D101" s="22"/>
      <c r="E101" s="22"/>
    </row>
    <row r="102" spans="2:5" ht="12.75">
      <c r="B102" s="22"/>
      <c r="C102" s="22"/>
      <c r="D102" s="22"/>
      <c r="E102" s="22"/>
    </row>
    <row r="103" spans="2:5" ht="12.75">
      <c r="B103" s="22"/>
      <c r="C103" s="22"/>
      <c r="D103" s="22"/>
      <c r="E103" s="22"/>
    </row>
    <row r="104" spans="2:5" ht="12.75">
      <c r="B104" s="22"/>
      <c r="C104" s="22"/>
      <c r="D104" s="22"/>
      <c r="E104" s="22"/>
    </row>
    <row r="105" spans="2:5" ht="12.75">
      <c r="B105" s="22"/>
      <c r="C105" s="22"/>
      <c r="D105" s="22"/>
      <c r="E105" s="22"/>
    </row>
    <row r="106" spans="2:5" ht="12.75">
      <c r="B106" s="22"/>
      <c r="C106" s="22"/>
      <c r="D106" s="22"/>
      <c r="E106" s="22"/>
    </row>
    <row r="107" spans="2:5" ht="12.75">
      <c r="B107" s="22"/>
      <c r="C107" s="22"/>
      <c r="D107" s="22"/>
      <c r="E107" s="22"/>
    </row>
    <row r="108" spans="2:5" ht="12.75">
      <c r="B108" s="22"/>
      <c r="C108" s="22"/>
      <c r="D108" s="22"/>
      <c r="E108" s="22"/>
    </row>
    <row r="109" spans="2:5" ht="12.75">
      <c r="B109" s="22"/>
      <c r="C109" s="22"/>
      <c r="D109" s="22"/>
      <c r="E109" s="22"/>
    </row>
    <row r="110" spans="2:5" ht="12.75">
      <c r="B110" s="22"/>
      <c r="C110" s="22"/>
      <c r="D110" s="22"/>
      <c r="E110" s="22"/>
    </row>
    <row r="111" spans="2:5" ht="12.75">
      <c r="B111" s="22"/>
      <c r="C111" s="22"/>
      <c r="D111" s="22"/>
      <c r="E111" s="22"/>
    </row>
    <row r="112" spans="2:5" ht="12.75">
      <c r="B112" s="22"/>
      <c r="C112" s="22"/>
      <c r="D112" s="22"/>
      <c r="E112" s="22"/>
    </row>
    <row r="113" spans="2:5" ht="12.75">
      <c r="B113" s="22"/>
      <c r="C113" s="22"/>
      <c r="D113" s="22"/>
      <c r="E113" s="22"/>
    </row>
    <row r="114" spans="2:5" ht="12.75">
      <c r="B114" s="22"/>
      <c r="C114" s="22"/>
      <c r="D114" s="22"/>
      <c r="E114" s="22"/>
    </row>
    <row r="115" spans="2:5" ht="12.75">
      <c r="B115" s="22"/>
      <c r="C115" s="22"/>
      <c r="D115" s="22"/>
      <c r="E115" s="22"/>
    </row>
    <row r="116" spans="2:5" ht="12.75">
      <c r="B116" s="22"/>
      <c r="C116" s="22"/>
      <c r="D116" s="22"/>
      <c r="E116" s="22"/>
    </row>
    <row r="117" spans="2:5" ht="12.75">
      <c r="B117" s="22"/>
      <c r="C117" s="22"/>
      <c r="D117" s="22"/>
      <c r="E117" s="22"/>
    </row>
    <row r="118" spans="2:5" ht="12.75">
      <c r="B118" s="22"/>
      <c r="C118" s="22"/>
      <c r="D118" s="22"/>
      <c r="E118" s="22"/>
    </row>
    <row r="119" spans="2:5" ht="12.75">
      <c r="B119" s="22"/>
      <c r="C119" s="22"/>
      <c r="D119" s="22"/>
      <c r="E119" s="22"/>
    </row>
    <row r="120" spans="2:5" ht="12.75">
      <c r="B120" s="22"/>
      <c r="C120" s="22"/>
      <c r="D120" s="22"/>
      <c r="E120" s="22"/>
    </row>
    <row r="121" spans="2:5" ht="12.75">
      <c r="B121" s="22"/>
      <c r="C121" s="22"/>
      <c r="D121" s="22"/>
      <c r="E121" s="22"/>
    </row>
    <row r="122" spans="2:5" ht="12.75">
      <c r="B122" s="22"/>
      <c r="C122" s="22"/>
      <c r="D122" s="22"/>
      <c r="E122" s="22"/>
    </row>
    <row r="123" spans="2:5" ht="12.75">
      <c r="B123" s="22"/>
      <c r="C123" s="22"/>
      <c r="D123" s="22"/>
      <c r="E123" s="22"/>
    </row>
    <row r="124" spans="2:5" ht="12.75">
      <c r="B124" s="22"/>
      <c r="C124" s="22"/>
      <c r="D124" s="22"/>
      <c r="E124" s="22"/>
    </row>
    <row r="125" spans="2:5" ht="12.75">
      <c r="B125" s="22"/>
      <c r="C125" s="22"/>
      <c r="D125" s="22"/>
      <c r="E125" s="22"/>
    </row>
    <row r="126" spans="2:5" ht="12.75">
      <c r="B126" s="22"/>
      <c r="C126" s="22"/>
      <c r="D126" s="22"/>
      <c r="E126" s="22"/>
    </row>
    <row r="127" spans="2:5" ht="12.75">
      <c r="B127" s="22"/>
      <c r="C127" s="22"/>
      <c r="D127" s="22"/>
      <c r="E127" s="22"/>
    </row>
    <row r="128" spans="2:5" ht="12.75">
      <c r="B128" s="22"/>
      <c r="C128" s="22"/>
      <c r="D128" s="22"/>
      <c r="E128" s="22"/>
    </row>
    <row r="129" spans="2:5" ht="12.75">
      <c r="B129" s="22"/>
      <c r="C129" s="22"/>
      <c r="D129" s="22"/>
      <c r="E129" s="22"/>
    </row>
    <row r="130" spans="2:5" ht="12.75">
      <c r="B130" s="22"/>
      <c r="C130" s="22"/>
      <c r="D130" s="22"/>
      <c r="E130" s="22"/>
    </row>
    <row r="131" spans="2:5" ht="12.75">
      <c r="B131" s="22"/>
      <c r="C131" s="22"/>
      <c r="D131" s="22"/>
      <c r="E131" s="22"/>
    </row>
    <row r="132" spans="2:5" ht="12.75">
      <c r="B132" s="22"/>
      <c r="C132" s="22"/>
      <c r="D132" s="22"/>
      <c r="E132" s="22"/>
    </row>
    <row r="133" spans="2:5" ht="12.75">
      <c r="B133" s="22"/>
      <c r="C133" s="22"/>
      <c r="D133" s="22"/>
      <c r="E133" s="22"/>
    </row>
    <row r="134" spans="2:5" ht="12.75">
      <c r="B134" s="22"/>
      <c r="C134" s="22"/>
      <c r="D134" s="22"/>
      <c r="E134" s="22"/>
    </row>
    <row r="135" spans="2:5" ht="12.75">
      <c r="B135" s="22"/>
      <c r="C135" s="22"/>
      <c r="D135" s="22"/>
      <c r="E135" s="22"/>
    </row>
    <row r="136" spans="2:5" ht="12.75">
      <c r="B136" s="22"/>
      <c r="C136" s="22"/>
      <c r="D136" s="22"/>
      <c r="E136" s="22"/>
    </row>
    <row r="137" spans="2:5" ht="12.75">
      <c r="B137" s="22"/>
      <c r="C137" s="22"/>
      <c r="D137" s="22"/>
      <c r="E137" s="22"/>
    </row>
    <row r="138" spans="2:5" ht="12.75">
      <c r="B138" s="22"/>
      <c r="C138" s="22"/>
      <c r="D138" s="22"/>
      <c r="E138" s="22"/>
    </row>
    <row r="139" spans="2:5" ht="12.75">
      <c r="B139" s="22"/>
      <c r="C139" s="22"/>
      <c r="D139" s="22"/>
      <c r="E139" s="22"/>
    </row>
    <row r="140" spans="2:5" ht="12.75">
      <c r="B140" s="22"/>
      <c r="C140" s="22"/>
      <c r="D140" s="22"/>
      <c r="E140" s="22"/>
    </row>
    <row r="141" spans="2:5" ht="12.75">
      <c r="B141" s="22"/>
      <c r="C141" s="22"/>
      <c r="D141" s="22"/>
      <c r="E141" s="22"/>
    </row>
    <row r="142" spans="2:5" ht="12.75">
      <c r="B142" s="22"/>
      <c r="C142" s="22"/>
      <c r="D142" s="22"/>
      <c r="E142" s="22"/>
    </row>
    <row r="143" spans="2:5" ht="12.75">
      <c r="B143" s="22"/>
      <c r="C143" s="22"/>
      <c r="D143" s="22"/>
      <c r="E143" s="22"/>
    </row>
    <row r="144" spans="2:5" ht="12.75">
      <c r="B144" s="22"/>
      <c r="C144" s="22"/>
      <c r="D144" s="22"/>
      <c r="E144" s="22"/>
    </row>
    <row r="145" spans="2:5" ht="12.75">
      <c r="B145" s="22"/>
      <c r="C145" s="22"/>
      <c r="D145" s="22"/>
      <c r="E145" s="22"/>
    </row>
    <row r="146" spans="2:5" ht="12.75">
      <c r="B146" s="22"/>
      <c r="C146" s="22"/>
      <c r="D146" s="22"/>
      <c r="E146" s="22"/>
    </row>
    <row r="147" spans="2:5" ht="12.75">
      <c r="B147" s="22"/>
      <c r="C147" s="22"/>
      <c r="D147" s="22"/>
      <c r="E147" s="22"/>
    </row>
    <row r="148" spans="2:5" ht="12.75">
      <c r="B148" s="22"/>
      <c r="C148" s="22"/>
      <c r="D148" s="22"/>
      <c r="E148" s="22"/>
    </row>
    <row r="149" spans="2:5" ht="12.75">
      <c r="B149" s="22"/>
      <c r="C149" s="22"/>
      <c r="D149" s="22"/>
      <c r="E149" s="22"/>
    </row>
    <row r="150" spans="2:5" ht="12.75">
      <c r="B150" s="22"/>
      <c r="C150" s="22"/>
      <c r="D150" s="22"/>
      <c r="E150" s="22"/>
    </row>
    <row r="151" spans="2:5" ht="12.75">
      <c r="B151" s="22"/>
      <c r="C151" s="22"/>
      <c r="D151" s="22"/>
      <c r="E151" s="22"/>
    </row>
    <row r="152" spans="2:5" ht="12.75">
      <c r="B152" s="22"/>
      <c r="C152" s="22"/>
      <c r="D152" s="22"/>
      <c r="E152" s="22"/>
    </row>
    <row r="153" spans="2:5" ht="12.75">
      <c r="B153" s="22"/>
      <c r="C153" s="22"/>
      <c r="D153" s="22"/>
      <c r="E153" s="22"/>
    </row>
    <row r="154" spans="2:5" ht="12.75">
      <c r="B154" s="22"/>
      <c r="C154" s="22"/>
      <c r="D154" s="22"/>
      <c r="E154" s="22"/>
    </row>
    <row r="155" spans="2:5" ht="12.75">
      <c r="B155" s="22"/>
      <c r="C155" s="22"/>
      <c r="D155" s="22"/>
      <c r="E155" s="22"/>
    </row>
    <row r="156" spans="2:5" ht="12.75">
      <c r="B156" s="22"/>
      <c r="C156" s="22"/>
      <c r="D156" s="22"/>
      <c r="E156" s="22"/>
    </row>
  </sheetData>
  <mergeCells count="2">
    <mergeCell ref="A4:A5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pane ySplit="5" topLeftCell="BM8" activePane="bottomLeft" state="frozen"/>
      <selection pane="topLeft" activeCell="A1" sqref="A1"/>
      <selection pane="bottomLeft" activeCell="A2" sqref="A2:H115"/>
    </sheetView>
  </sheetViews>
  <sheetFormatPr defaultColWidth="11.7109375" defaultRowHeight="12.75"/>
  <cols>
    <col min="1" max="8" width="13.7109375" style="6" customWidth="1"/>
    <col min="9" max="12" width="10.7109375" style="6" customWidth="1"/>
    <col min="13" max="17" width="8.7109375" style="6" customWidth="1"/>
    <col min="18" max="16384" width="11.7109375" style="6" customWidth="1"/>
  </cols>
  <sheetData>
    <row r="1" spans="1:3" s="2" customFormat="1" ht="15.75" thickBot="1">
      <c r="A1" s="1"/>
      <c r="B1" s="1"/>
      <c r="C1" s="1"/>
    </row>
    <row r="2" spans="1:8" s="2" customFormat="1" ht="23.25" thickTop="1">
      <c r="A2" s="105" t="s">
        <v>40</v>
      </c>
      <c r="B2" s="103"/>
      <c r="C2" s="103"/>
      <c r="D2" s="103"/>
      <c r="E2" s="103"/>
      <c r="F2" s="103"/>
      <c r="G2" s="103"/>
      <c r="H2" s="104"/>
    </row>
    <row r="3" spans="1:8" s="3" customFormat="1" ht="22.5">
      <c r="A3" s="106"/>
      <c r="B3" s="107"/>
      <c r="C3" s="107"/>
      <c r="D3" s="107"/>
      <c r="E3" s="107"/>
      <c r="F3" s="107"/>
      <c r="G3" s="107"/>
      <c r="H3" s="108"/>
    </row>
    <row r="4" spans="1:8" s="3" customFormat="1" ht="22.5">
      <c r="A4" s="69"/>
      <c r="B4" s="109" t="s">
        <v>0</v>
      </c>
      <c r="C4" s="109" t="s">
        <v>1</v>
      </c>
      <c r="D4" s="109" t="s">
        <v>2</v>
      </c>
      <c r="E4" s="109" t="s">
        <v>3</v>
      </c>
      <c r="F4" s="109" t="s">
        <v>4</v>
      </c>
      <c r="G4" s="109" t="s">
        <v>5</v>
      </c>
      <c r="H4" s="111" t="s">
        <v>6</v>
      </c>
    </row>
    <row r="5" spans="1:8" s="2" customFormat="1" ht="22.5">
      <c r="A5" s="70"/>
      <c r="B5" s="110"/>
      <c r="C5" s="110"/>
      <c r="D5" s="110"/>
      <c r="E5" s="110"/>
      <c r="F5" s="110"/>
      <c r="G5" s="110"/>
      <c r="H5" s="112"/>
    </row>
    <row r="6" spans="1:8" s="2" customFormat="1" ht="22.5" hidden="1">
      <c r="A6" s="70">
        <v>1900</v>
      </c>
      <c r="B6" s="71">
        <f aca="true" t="shared" si="0" ref="B6:H6">B7</f>
        <v>0.2550706817147349</v>
      </c>
      <c r="C6" s="71">
        <f t="shared" si="0"/>
        <v>0.5658926879387565</v>
      </c>
      <c r="D6" s="71">
        <f t="shared" si="0"/>
        <v>0.65</v>
      </c>
      <c r="E6" s="71">
        <f t="shared" si="0"/>
        <v>1</v>
      </c>
      <c r="F6" s="71">
        <f t="shared" si="0"/>
        <v>1.7213431853607724</v>
      </c>
      <c r="G6" s="71">
        <f t="shared" si="0"/>
        <v>1.7560124776568264</v>
      </c>
      <c r="H6" s="72">
        <f t="shared" si="0"/>
        <v>2.38</v>
      </c>
    </row>
    <row r="7" spans="1:8" s="2" customFormat="1" ht="22.5" hidden="1">
      <c r="A7" s="70">
        <v>1901</v>
      </c>
      <c r="B7" s="71">
        <f aca="true" t="shared" si="1" ref="B7:H7">B11</f>
        <v>0.2550706817147349</v>
      </c>
      <c r="C7" s="71">
        <f t="shared" si="1"/>
        <v>0.5658926879387565</v>
      </c>
      <c r="D7" s="71">
        <f t="shared" si="1"/>
        <v>0.65</v>
      </c>
      <c r="E7" s="71">
        <f t="shared" si="1"/>
        <v>1</v>
      </c>
      <c r="F7" s="71">
        <f t="shared" si="1"/>
        <v>1.7213431853607724</v>
      </c>
      <c r="G7" s="71">
        <f t="shared" si="1"/>
        <v>1.7560124776568264</v>
      </c>
      <c r="H7" s="72">
        <f t="shared" si="1"/>
        <v>2.38</v>
      </c>
    </row>
    <row r="8" spans="1:8" s="2" customFormat="1" ht="22.5">
      <c r="A8" s="70">
        <v>1820</v>
      </c>
      <c r="B8" s="73">
        <f>'[6]TableB3'!D$10</f>
        <v>0.29</v>
      </c>
      <c r="C8" s="73">
        <f>'[6]TableB3'!E$10</f>
        <v>0.37</v>
      </c>
      <c r="D8" s="73">
        <f>'[6]TableB3'!F$10</f>
        <v>0.47</v>
      </c>
      <c r="E8" s="73">
        <f>'[6]TableB3'!G$10</f>
        <v>1</v>
      </c>
      <c r="F8" s="73">
        <f>'[6]TableB3'!H$10</f>
        <v>1.34</v>
      </c>
      <c r="G8" s="73">
        <f>'[6]TableB3'!I$10</f>
        <v>1.48</v>
      </c>
      <c r="H8" s="74">
        <f>'[6]TableB3'!J$10</f>
        <v>1.53</v>
      </c>
    </row>
    <row r="9" spans="1:8" s="2" customFormat="1" ht="22.5">
      <c r="A9" s="70">
        <v>1850</v>
      </c>
      <c r="B9" s="73">
        <f>'[6]TableB3'!D$40</f>
        <v>0.28</v>
      </c>
      <c r="C9" s="73">
        <f>'[6]TableB3'!E$40</f>
        <v>0.37</v>
      </c>
      <c r="D9" s="73">
        <f>'[6]TableB3'!F$40</f>
        <v>0.52</v>
      </c>
      <c r="E9" s="73">
        <f>'[6]TableB3'!G$40</f>
        <v>1</v>
      </c>
      <c r="F9" s="73">
        <f>'[6]TableB3'!H$40</f>
        <v>1.28</v>
      </c>
      <c r="G9" s="73">
        <f>'[6]TableB3'!I$40</f>
        <v>1.44</v>
      </c>
      <c r="H9" s="74">
        <f>'[6]TableB3'!J$40</f>
        <v>1.42</v>
      </c>
    </row>
    <row r="10" spans="1:8" s="2" customFormat="1" ht="23.25" customHeight="1">
      <c r="A10" s="70">
        <v>1880</v>
      </c>
      <c r="B10" s="73">
        <f>'[6]TableB3'!D$70</f>
        <v>0.3</v>
      </c>
      <c r="C10" s="73">
        <f>'[6]TableB3'!E$70</f>
        <v>0.39</v>
      </c>
      <c r="D10" s="73">
        <f>'[6]TableB3'!F$70</f>
        <v>0.61</v>
      </c>
      <c r="E10" s="73">
        <f>'[6]TableB3'!G$70</f>
        <v>1</v>
      </c>
      <c r="F10" s="73">
        <f>'[6]TableB3'!H$70</f>
        <v>1.48</v>
      </c>
      <c r="G10" s="73">
        <f>'[6]TableB3'!I$70</f>
        <v>1.66</v>
      </c>
      <c r="H10" s="74">
        <f>'[6]TableB3'!J$70</f>
        <v>2.2</v>
      </c>
    </row>
    <row r="11" spans="1:8" ht="22.5">
      <c r="A11" s="79">
        <v>1902</v>
      </c>
      <c r="B11" s="80">
        <f>'[6]TableB3'!D92</f>
        <v>0.2550706817147349</v>
      </c>
      <c r="C11" s="80">
        <f>'[6]TableB3'!E92</f>
        <v>0.5658926879387565</v>
      </c>
      <c r="D11" s="80">
        <f>'[6]TableB3'!F92</f>
        <v>0.65</v>
      </c>
      <c r="E11" s="80">
        <f>'[6]TableB3'!G92</f>
        <v>1</v>
      </c>
      <c r="F11" s="80">
        <f>'[6]TableB3'!H92</f>
        <v>1.7213431853607724</v>
      </c>
      <c r="G11" s="80">
        <f>'[6]TableB3'!I92</f>
        <v>1.7560124776568264</v>
      </c>
      <c r="H11" s="81">
        <f>'[6]TableB3'!J92</f>
        <v>2.38</v>
      </c>
    </row>
    <row r="12" spans="1:8" ht="22.5" hidden="1">
      <c r="A12" s="75">
        <f aca="true" t="shared" si="2" ref="A12:A20">A11+1</f>
        <v>1903</v>
      </c>
      <c r="B12" s="73">
        <f>'[6]TableB3'!D93</f>
        <v>0.2527175349509336</v>
      </c>
      <c r="C12" s="73">
        <f>'[6]TableB3'!E93</f>
        <v>0.5635030356218109</v>
      </c>
      <c r="D12" s="73">
        <f>'[6]TableB3'!F93</f>
        <v>0.657</v>
      </c>
      <c r="E12" s="73">
        <f>'[6]TableB3'!G93</f>
        <v>1</v>
      </c>
      <c r="F12" s="73">
        <f>'[6]TableB3'!H93</f>
        <v>1.7071220075668778</v>
      </c>
      <c r="G12" s="73">
        <f>'[6]TableB3'!I93</f>
        <v>1.7584112298911438</v>
      </c>
      <c r="H12" s="74">
        <f>'[6]TableB3'!J93</f>
        <v>2.399</v>
      </c>
    </row>
    <row r="13" spans="1:8" ht="22.5" hidden="1">
      <c r="A13" s="75">
        <f t="shared" si="2"/>
        <v>1904</v>
      </c>
      <c r="B13" s="73">
        <f>'[6]TableB3'!D94</f>
        <v>0.25036438818713225</v>
      </c>
      <c r="C13" s="73">
        <f>'[6]TableB3'!E94</f>
        <v>0.5611133833048654</v>
      </c>
      <c r="D13" s="73">
        <f>'[6]TableB3'!F94</f>
        <v>0.664</v>
      </c>
      <c r="E13" s="73">
        <f>'[6]TableB3'!G94</f>
        <v>1</v>
      </c>
      <c r="F13" s="73">
        <f>'[6]TableB3'!H94</f>
        <v>1.6929008297729833</v>
      </c>
      <c r="G13" s="73">
        <f>'[6]TableB3'!I94</f>
        <v>1.7608099821254612</v>
      </c>
      <c r="H13" s="74">
        <f>'[6]TableB3'!J94</f>
        <v>2.418</v>
      </c>
    </row>
    <row r="14" spans="1:8" ht="22.5" hidden="1">
      <c r="A14" s="75">
        <f t="shared" si="2"/>
        <v>1905</v>
      </c>
      <c r="B14" s="73">
        <f>'[6]TableB3'!D95</f>
        <v>0.24801124142333092</v>
      </c>
      <c r="C14" s="73">
        <f>'[6]TableB3'!E95</f>
        <v>0.5587237309879198</v>
      </c>
      <c r="D14" s="73">
        <f>'[6]TableB3'!F95</f>
        <v>0.671</v>
      </c>
      <c r="E14" s="73">
        <f>'[6]TableB3'!G95</f>
        <v>1</v>
      </c>
      <c r="F14" s="73">
        <f>'[6]TableB3'!H95</f>
        <v>1.6786796519790887</v>
      </c>
      <c r="G14" s="73">
        <f>'[6]TableB3'!I95</f>
        <v>1.7632087343597787</v>
      </c>
      <c r="H14" s="74">
        <f>'[6]TableB3'!J95</f>
        <v>2.4370000000000003</v>
      </c>
    </row>
    <row r="15" spans="1:8" ht="22.5" hidden="1">
      <c r="A15" s="75">
        <f t="shared" si="2"/>
        <v>1906</v>
      </c>
      <c r="B15" s="73">
        <f>'[6]TableB3'!D96</f>
        <v>0.2456580946595296</v>
      </c>
      <c r="C15" s="73">
        <f>'[6]TableB3'!E96</f>
        <v>0.5563340786709743</v>
      </c>
      <c r="D15" s="73">
        <f>'[6]TableB3'!F96</f>
        <v>0.678</v>
      </c>
      <c r="E15" s="73">
        <f>'[6]TableB3'!G96</f>
        <v>1</v>
      </c>
      <c r="F15" s="73">
        <f>'[6]TableB3'!H96</f>
        <v>1.6644584741851942</v>
      </c>
      <c r="G15" s="73">
        <f>'[6]TableB3'!I96</f>
        <v>1.765607486594096</v>
      </c>
      <c r="H15" s="74">
        <f>'[6]TableB3'!J96</f>
        <v>2.4560000000000004</v>
      </c>
    </row>
    <row r="16" spans="1:8" ht="22.5" hidden="1">
      <c r="A16" s="75">
        <f t="shared" si="2"/>
        <v>1907</v>
      </c>
      <c r="B16" s="73">
        <f>'[6]TableB3'!D97</f>
        <v>0.24330494789572826</v>
      </c>
      <c r="C16" s="73">
        <f>'[6]TableB3'!E97</f>
        <v>0.5539444263540287</v>
      </c>
      <c r="D16" s="73">
        <f>'[6]TableB3'!F97</f>
        <v>0.685</v>
      </c>
      <c r="E16" s="73">
        <f>'[6]TableB3'!G97</f>
        <v>1</v>
      </c>
      <c r="F16" s="73">
        <f>'[6]TableB3'!H97</f>
        <v>1.6502372963912997</v>
      </c>
      <c r="G16" s="73">
        <f>'[6]TableB3'!I97</f>
        <v>1.7680062388284135</v>
      </c>
      <c r="H16" s="74">
        <f>'[6]TableB3'!J97</f>
        <v>2.4750000000000005</v>
      </c>
    </row>
    <row r="17" spans="1:8" ht="22.5" hidden="1">
      <c r="A17" s="75">
        <f t="shared" si="2"/>
        <v>1908</v>
      </c>
      <c r="B17" s="73">
        <f>'[6]TableB3'!D98</f>
        <v>0.24095180113192693</v>
      </c>
      <c r="C17" s="73">
        <f>'[6]TableB3'!E98</f>
        <v>0.5515547740370832</v>
      </c>
      <c r="D17" s="73">
        <f>'[6]TableB3'!F98</f>
        <v>0.6920000000000001</v>
      </c>
      <c r="E17" s="73">
        <f>'[6]TableB3'!G98</f>
        <v>1</v>
      </c>
      <c r="F17" s="73">
        <f>'[6]TableB3'!H98</f>
        <v>1.6360161185974051</v>
      </c>
      <c r="G17" s="73">
        <f>'[6]TableB3'!I98</f>
        <v>1.7704049910627309</v>
      </c>
      <c r="H17" s="74">
        <f>'[6]TableB3'!J98</f>
        <v>2.4940000000000007</v>
      </c>
    </row>
    <row r="18" spans="1:8" ht="22.5" hidden="1">
      <c r="A18" s="75">
        <f t="shared" si="2"/>
        <v>1909</v>
      </c>
      <c r="B18" s="73">
        <f>'[6]TableB3'!D99</f>
        <v>0.2385986543681256</v>
      </c>
      <c r="C18" s="73">
        <f>'[6]TableB3'!E99</f>
        <v>0.5491651217201377</v>
      </c>
      <c r="D18" s="73">
        <f>'[6]TableB3'!F99</f>
        <v>0.6990000000000001</v>
      </c>
      <c r="E18" s="73">
        <f>'[6]TableB3'!G99</f>
        <v>1</v>
      </c>
      <c r="F18" s="73">
        <f>'[6]TableB3'!H99</f>
        <v>1.6217949408035106</v>
      </c>
      <c r="G18" s="73">
        <f>'[6]TableB3'!I99</f>
        <v>1.7728037432970483</v>
      </c>
      <c r="H18" s="74">
        <f>'[6]TableB3'!J99</f>
        <v>2.513000000000001</v>
      </c>
    </row>
    <row r="19" spans="1:8" ht="22.5" hidden="1">
      <c r="A19" s="75">
        <f t="shared" si="2"/>
        <v>1910</v>
      </c>
      <c r="B19" s="73">
        <f>'[6]TableB3'!D100</f>
        <v>0.23624550760432428</v>
      </c>
      <c r="C19" s="73">
        <f>'[6]TableB3'!E100</f>
        <v>0.5467754694031921</v>
      </c>
      <c r="D19" s="73">
        <f>'[6]TableB3'!F100</f>
        <v>0.7060000000000001</v>
      </c>
      <c r="E19" s="73">
        <f>'[6]TableB3'!G100</f>
        <v>1</v>
      </c>
      <c r="F19" s="73">
        <f>'[6]TableB3'!H100</f>
        <v>1.607573763009616</v>
      </c>
      <c r="G19" s="73">
        <f>'[6]TableB3'!I100</f>
        <v>1.7752024955313657</v>
      </c>
      <c r="H19" s="74">
        <f>'[6]TableB3'!J100</f>
        <v>2.532000000000001</v>
      </c>
    </row>
    <row r="20" spans="1:8" ht="22.5" hidden="1">
      <c r="A20" s="75">
        <f t="shared" si="2"/>
        <v>1911</v>
      </c>
      <c r="B20" s="73">
        <f>'[6]TableB3'!D101</f>
        <v>0.23389236084052295</v>
      </c>
      <c r="C20" s="73">
        <f>'[6]TableB3'!E101</f>
        <v>0.5443858170862466</v>
      </c>
      <c r="D20" s="73">
        <f>'[6]TableB3'!F101</f>
        <v>0.7130000000000001</v>
      </c>
      <c r="E20" s="73">
        <f>'[6]TableB3'!G101</f>
        <v>1</v>
      </c>
      <c r="F20" s="73">
        <f>'[6]TableB3'!H101</f>
        <v>1.5933525852157215</v>
      </c>
      <c r="G20" s="73">
        <f>'[6]TableB3'!I101</f>
        <v>1.777601247765683</v>
      </c>
      <c r="H20" s="74">
        <f>'[6]TableB3'!J101</f>
        <v>2.551000000000001</v>
      </c>
    </row>
    <row r="21" spans="1:8" ht="22.5">
      <c r="A21" s="75">
        <v>1912</v>
      </c>
      <c r="B21" s="73">
        <f>'[6]TableB3'!D102</f>
        <v>0.23153921407672157</v>
      </c>
      <c r="C21" s="73">
        <f>'[6]TableB3'!E102</f>
        <v>0.5419961647693009</v>
      </c>
      <c r="D21" s="73">
        <f>'[6]TableB3'!F102</f>
        <v>0.72</v>
      </c>
      <c r="E21" s="73">
        <f>'[6]TableB3'!G102</f>
        <v>1</v>
      </c>
      <c r="F21" s="73">
        <f>'[6]TableB3'!H102</f>
        <v>1.5791314074218268</v>
      </c>
      <c r="G21" s="73">
        <f>'[6]TableB3'!I102</f>
        <v>1.78</v>
      </c>
      <c r="H21" s="74">
        <f>'[6]TableB3'!J102</f>
        <v>2.57</v>
      </c>
    </row>
    <row r="22" spans="1:8" ht="22.5" hidden="1">
      <c r="A22" s="75">
        <f aca="true" t="shared" si="3" ref="A22:A30">A21+1</f>
        <v>1913</v>
      </c>
      <c r="B22" s="73">
        <f>'[6]TableB3'!D103</f>
        <v>0.23057070564502583</v>
      </c>
      <c r="C22" s="73">
        <f>'[6]TableB3'!E103</f>
        <v>0.5436094218244653</v>
      </c>
      <c r="D22" s="73">
        <f>'[6]TableB3'!F103</f>
        <v>0.7255270452190785</v>
      </c>
      <c r="E22" s="73">
        <f>'[6]TableB3'!G103</f>
        <v>1</v>
      </c>
      <c r="F22" s="73">
        <f>'[6]TableB3'!H103</f>
        <v>1.5507460907642536</v>
      </c>
      <c r="G22" s="73">
        <f>'[6]TableB3'!I103</f>
        <v>1.767023713674523</v>
      </c>
      <c r="H22" s="74">
        <f>'[6]TableB3'!J103</f>
        <v>2.494068662357325</v>
      </c>
    </row>
    <row r="23" spans="1:8" ht="22.5" hidden="1">
      <c r="A23" s="75">
        <f t="shared" si="3"/>
        <v>1914</v>
      </c>
      <c r="B23" s="73">
        <f>'[6]TableB3'!D104</f>
        <v>0.22960219721333008</v>
      </c>
      <c r="C23" s="73">
        <f>'[6]TableB3'!E104</f>
        <v>0.5452226788796296</v>
      </c>
      <c r="D23" s="73">
        <f>'[6]TableB3'!F104</f>
        <v>0.7310540904381571</v>
      </c>
      <c r="E23" s="73">
        <f>'[6]TableB3'!G104</f>
        <v>1</v>
      </c>
      <c r="F23" s="73">
        <f>'[6]TableB3'!H104</f>
        <v>1.5223607741066805</v>
      </c>
      <c r="G23" s="73">
        <f>'[6]TableB3'!I104</f>
        <v>1.754047427349046</v>
      </c>
      <c r="H23" s="74">
        <f>'[6]TableB3'!J104</f>
        <v>2.41813732471465</v>
      </c>
    </row>
    <row r="24" spans="1:8" ht="22.5" hidden="1">
      <c r="A24" s="75">
        <f t="shared" si="3"/>
        <v>1915</v>
      </c>
      <c r="B24" s="73">
        <f>'[6]TableB3'!D105</f>
        <v>0.22863368878163434</v>
      </c>
      <c r="C24" s="73">
        <f>'[6]TableB3'!E105</f>
        <v>0.546835935934794</v>
      </c>
      <c r="D24" s="73">
        <f>'[6]TableB3'!F105</f>
        <v>0.7365811356572356</v>
      </c>
      <c r="E24" s="73">
        <f>'[6]TableB3'!G105</f>
        <v>1</v>
      </c>
      <c r="F24" s="73">
        <f>'[6]TableB3'!H105</f>
        <v>1.4939754574491073</v>
      </c>
      <c r="G24" s="73">
        <f>'[6]TableB3'!I105</f>
        <v>1.741071141023569</v>
      </c>
      <c r="H24" s="74">
        <f>'[6]TableB3'!J105</f>
        <v>2.342205987071975</v>
      </c>
    </row>
    <row r="25" spans="1:8" ht="22.5" hidden="1">
      <c r="A25" s="75">
        <f t="shared" si="3"/>
        <v>1916</v>
      </c>
      <c r="B25" s="73">
        <f>'[6]TableB3'!D106</f>
        <v>0.2276651803499386</v>
      </c>
      <c r="C25" s="73">
        <f>'[6]TableB3'!E106</f>
        <v>0.5484491929899583</v>
      </c>
      <c r="D25" s="73">
        <f>'[6]TableB3'!F106</f>
        <v>0.7421081808763141</v>
      </c>
      <c r="E25" s="73">
        <f>'[6]TableB3'!G106</f>
        <v>1</v>
      </c>
      <c r="F25" s="73">
        <f>'[6]TableB3'!H106</f>
        <v>1.4655901407915342</v>
      </c>
      <c r="G25" s="73">
        <f>'[6]TableB3'!I106</f>
        <v>1.728094854698092</v>
      </c>
      <c r="H25" s="74">
        <f>'[6]TableB3'!J106</f>
        <v>2.2662746494293002</v>
      </c>
    </row>
    <row r="26" spans="1:8" ht="22.5" hidden="1">
      <c r="A26" s="75">
        <f t="shared" si="3"/>
        <v>1917</v>
      </c>
      <c r="B26" s="73">
        <f>'[6]TableB3'!D107</f>
        <v>0.22669667191824286</v>
      </c>
      <c r="C26" s="73">
        <f>'[6]TableB3'!E107</f>
        <v>0.5500624500451227</v>
      </c>
      <c r="D26" s="73">
        <f>'[6]TableB3'!F107</f>
        <v>0.7476352260953927</v>
      </c>
      <c r="E26" s="73">
        <f>'[6]TableB3'!G107</f>
        <v>1</v>
      </c>
      <c r="F26" s="73">
        <f>'[6]TableB3'!H107</f>
        <v>1.437204824133961</v>
      </c>
      <c r="G26" s="73">
        <f>'[6]TableB3'!I107</f>
        <v>1.7151185683726151</v>
      </c>
      <c r="H26" s="74">
        <f>'[6]TableB3'!J107</f>
        <v>2.1903433117866253</v>
      </c>
    </row>
    <row r="27" spans="1:8" ht="22.5" hidden="1">
      <c r="A27" s="75">
        <f t="shared" si="3"/>
        <v>1918</v>
      </c>
      <c r="B27" s="73">
        <f>'[6]TableB3'!D108</f>
        <v>0.22572816348654712</v>
      </c>
      <c r="C27" s="73">
        <f>'[6]TableB3'!E108</f>
        <v>0.551675707100287</v>
      </c>
      <c r="D27" s="73">
        <f>'[6]TableB3'!F108</f>
        <v>0.7531622713144712</v>
      </c>
      <c r="E27" s="73">
        <f>'[6]TableB3'!G108</f>
        <v>1</v>
      </c>
      <c r="F27" s="73">
        <f>'[6]TableB3'!H108</f>
        <v>1.4088195074763878</v>
      </c>
      <c r="G27" s="73">
        <f>'[6]TableB3'!I108</f>
        <v>1.7021422820471381</v>
      </c>
      <c r="H27" s="74">
        <f>'[6]TableB3'!J108</f>
        <v>2.1144119741439504</v>
      </c>
    </row>
    <row r="28" spans="1:8" ht="22.5" hidden="1">
      <c r="A28" s="75">
        <f t="shared" si="3"/>
        <v>1919</v>
      </c>
      <c r="B28" s="73">
        <f>'[6]TableB3'!D109</f>
        <v>0.22475965505485138</v>
      </c>
      <c r="C28" s="73">
        <f>'[6]TableB3'!E109</f>
        <v>0.5532889641554514</v>
      </c>
      <c r="D28" s="73">
        <f>'[6]TableB3'!F109</f>
        <v>0.7586893165335498</v>
      </c>
      <c r="E28" s="73">
        <f>'[6]TableB3'!G109</f>
        <v>1</v>
      </c>
      <c r="F28" s="73">
        <f>'[6]TableB3'!H109</f>
        <v>1.3804341908188147</v>
      </c>
      <c r="G28" s="73">
        <f>'[6]TableB3'!I109</f>
        <v>1.6891659957216612</v>
      </c>
      <c r="H28" s="74">
        <f>'[6]TableB3'!J109</f>
        <v>2.0384806365012755</v>
      </c>
    </row>
    <row r="29" spans="1:8" ht="22.5" hidden="1">
      <c r="A29" s="75">
        <f t="shared" si="3"/>
        <v>1920</v>
      </c>
      <c r="B29" s="73">
        <f>'[6]TableB3'!D110</f>
        <v>0.22379114662315563</v>
      </c>
      <c r="C29" s="73">
        <f>'[6]TableB3'!E110</f>
        <v>0.5549022212106157</v>
      </c>
      <c r="D29" s="73">
        <f>'[6]TableB3'!F110</f>
        <v>0.7642163617526283</v>
      </c>
      <c r="E29" s="73">
        <f>'[6]TableB3'!G110</f>
        <v>1</v>
      </c>
      <c r="F29" s="73">
        <f>'[6]TableB3'!H110</f>
        <v>1.3520488741612415</v>
      </c>
      <c r="G29" s="73">
        <f>'[6]TableB3'!I110</f>
        <v>1.6761897093961842</v>
      </c>
      <c r="H29" s="74">
        <f>'[6]TableB3'!J110</f>
        <v>1.9625492988586006</v>
      </c>
    </row>
    <row r="30" spans="1:8" ht="22.5" hidden="1">
      <c r="A30" s="75">
        <f t="shared" si="3"/>
        <v>1921</v>
      </c>
      <c r="B30" s="73">
        <f>'[6]TableB3'!D111</f>
        <v>0.2228226381914599</v>
      </c>
      <c r="C30" s="73">
        <f>'[6]TableB3'!E111</f>
        <v>0.5565154782657801</v>
      </c>
      <c r="D30" s="73">
        <f>'[6]TableB3'!F111</f>
        <v>0.7697434069717068</v>
      </c>
      <c r="E30" s="73">
        <f>'[6]TableB3'!G111</f>
        <v>1</v>
      </c>
      <c r="F30" s="73">
        <f>'[6]TableB3'!H111</f>
        <v>1.3236635575036684</v>
      </c>
      <c r="G30" s="73">
        <f>'[6]TableB3'!I111</f>
        <v>1.6632134230707072</v>
      </c>
      <c r="H30" s="74">
        <f>'[6]TableB3'!J111</f>
        <v>1.8866179612159257</v>
      </c>
    </row>
    <row r="31" spans="1:8" ht="22.5" hidden="1">
      <c r="A31" s="75" t="e">
        <f>#REF!+1</f>
        <v>#REF!</v>
      </c>
      <c r="B31" s="73">
        <f>'[6]TableB3'!D112</f>
        <v>0.22185412975976415</v>
      </c>
      <c r="C31" s="73">
        <f>'[6]TableB3'!E112</f>
        <v>0.5581287353209446</v>
      </c>
      <c r="D31" s="73">
        <f>'[6]TableB3'!F112</f>
        <v>0.7752704521907849</v>
      </c>
      <c r="E31" s="73">
        <f>'[6]TableB3'!G112</f>
        <v>1</v>
      </c>
      <c r="F31" s="73">
        <f>'[6]TableB3'!H112</f>
        <v>1.2952782408460946</v>
      </c>
      <c r="G31" s="73">
        <f>'[6]TableB3'!I112</f>
        <v>1.65023713674523</v>
      </c>
      <c r="H31" s="74">
        <f>'[6]TableB3'!J112</f>
        <v>1.81068662357325</v>
      </c>
    </row>
    <row r="32" spans="1:8" ht="22.5" hidden="1">
      <c r="A32" s="75" t="e">
        <f aca="true" t="shared" si="4" ref="A32:A38">A31+1</f>
        <v>#REF!</v>
      </c>
      <c r="B32" s="73">
        <f>'[6]TableB3'!D113</f>
        <v>0.22183432172485854</v>
      </c>
      <c r="C32" s="73">
        <f>'[6]TableB3'!E113</f>
        <v>0.5622022864393186</v>
      </c>
      <c r="D32" s="73">
        <f>'[6]TableB3'!F113</f>
        <v>0.7745613146161222</v>
      </c>
      <c r="E32" s="73">
        <f>'[6]TableB3'!G113</f>
        <v>1</v>
      </c>
      <c r="F32" s="73">
        <f>'[6]TableB3'!H113</f>
        <v>1.2877198215624508</v>
      </c>
      <c r="G32" s="73">
        <f>'[6]TableB3'!I113</f>
        <v>1.6191660165380422</v>
      </c>
      <c r="H32" s="74">
        <f>'[6]TableB3'!J113</f>
        <v>1.7684091762106833</v>
      </c>
    </row>
    <row r="33" spans="1:8" ht="22.5" hidden="1">
      <c r="A33" s="75" t="e">
        <f t="shared" si="4"/>
        <v>#REF!</v>
      </c>
      <c r="B33" s="73">
        <f>'[6]TableB3'!D114</f>
        <v>0.22181451368995292</v>
      </c>
      <c r="C33" s="73">
        <f>'[6]TableB3'!E114</f>
        <v>0.5662758375576925</v>
      </c>
      <c r="D33" s="73">
        <f>'[6]TableB3'!F114</f>
        <v>0.7738521770414595</v>
      </c>
      <c r="E33" s="73">
        <f>'[6]TableB3'!G114</f>
        <v>1</v>
      </c>
      <c r="F33" s="73">
        <f>'[6]TableB3'!H114</f>
        <v>1.280161402278807</v>
      </c>
      <c r="G33" s="73">
        <f>'[6]TableB3'!I114</f>
        <v>1.5880948963308543</v>
      </c>
      <c r="H33" s="74">
        <f>'[6]TableB3'!J114</f>
        <v>1.7261317288481166</v>
      </c>
    </row>
    <row r="34" spans="1:8" ht="22.5" hidden="1">
      <c r="A34" s="75" t="e">
        <f t="shared" si="4"/>
        <v>#REF!</v>
      </c>
      <c r="B34" s="73">
        <f>'[6]TableB3'!D115</f>
        <v>0.2217947056550473</v>
      </c>
      <c r="C34" s="73">
        <f>'[6]TableB3'!E115</f>
        <v>0.5703493886760664</v>
      </c>
      <c r="D34" s="73">
        <f>'[6]TableB3'!F115</f>
        <v>0.7731430394667967</v>
      </c>
      <c r="E34" s="73">
        <f>'[6]TableB3'!G115</f>
        <v>1</v>
      </c>
      <c r="F34" s="73">
        <f>'[6]TableB3'!H115</f>
        <v>1.2726029829951633</v>
      </c>
      <c r="G34" s="73">
        <f>'[6]TableB3'!I115</f>
        <v>1.5570237761236665</v>
      </c>
      <c r="H34" s="74">
        <f>'[6]TableB3'!J115</f>
        <v>1.68385428148555</v>
      </c>
    </row>
    <row r="35" spans="1:8" ht="22.5" hidden="1">
      <c r="A35" s="75" t="e">
        <f t="shared" si="4"/>
        <v>#REF!</v>
      </c>
      <c r="B35" s="73">
        <f>'[6]TableB3'!D116</f>
        <v>0.2217748976201417</v>
      </c>
      <c r="C35" s="73">
        <f>'[6]TableB3'!E116</f>
        <v>0.5744229397944404</v>
      </c>
      <c r="D35" s="73">
        <f>'[6]TableB3'!F116</f>
        <v>0.772433901892134</v>
      </c>
      <c r="E35" s="73">
        <f>'[6]TableB3'!G116</f>
        <v>1</v>
      </c>
      <c r="F35" s="73">
        <f>'[6]TableB3'!H116</f>
        <v>1.2650445637115195</v>
      </c>
      <c r="G35" s="73">
        <f>'[6]TableB3'!I116</f>
        <v>1.5259526559164787</v>
      </c>
      <c r="H35" s="74">
        <f>'[6]TableB3'!J116</f>
        <v>1.6415768341229833</v>
      </c>
    </row>
    <row r="36" spans="1:8" ht="22.5" hidden="1">
      <c r="A36" s="75" t="e">
        <f t="shared" si="4"/>
        <v>#REF!</v>
      </c>
      <c r="B36" s="73">
        <f>'[6]TableB3'!D117</f>
        <v>0.22175508958523607</v>
      </c>
      <c r="C36" s="73">
        <f>'[6]TableB3'!E117</f>
        <v>0.5784964909128143</v>
      </c>
      <c r="D36" s="73">
        <f>'[6]TableB3'!F117</f>
        <v>0.7717247643174713</v>
      </c>
      <c r="E36" s="73">
        <f>'[6]TableB3'!G117</f>
        <v>1</v>
      </c>
      <c r="F36" s="73">
        <f>'[6]TableB3'!H117</f>
        <v>1.2574861444278758</v>
      </c>
      <c r="G36" s="73">
        <f>'[6]TableB3'!I117</f>
        <v>1.4948815357092908</v>
      </c>
      <c r="H36" s="74">
        <f>'[6]TableB3'!J117</f>
        <v>1.5992993867604166</v>
      </c>
    </row>
    <row r="37" spans="1:8" ht="22.5" hidden="1">
      <c r="A37" s="75" t="e">
        <f t="shared" si="4"/>
        <v>#REF!</v>
      </c>
      <c r="B37" s="73">
        <f>'[6]TableB3'!D118</f>
        <v>0.22173528155033045</v>
      </c>
      <c r="C37" s="73">
        <f>'[6]TableB3'!E118</f>
        <v>0.5825700420311882</v>
      </c>
      <c r="D37" s="73">
        <f>'[6]TableB3'!F118</f>
        <v>0.7710156267428085</v>
      </c>
      <c r="E37" s="73">
        <f>'[6]TableB3'!G118</f>
        <v>1</v>
      </c>
      <c r="F37" s="73">
        <f>'[6]TableB3'!H118</f>
        <v>1.249927725144232</v>
      </c>
      <c r="G37" s="73">
        <f>'[6]TableB3'!I118</f>
        <v>1.463810415502103</v>
      </c>
      <c r="H37" s="74">
        <f>'[6]TableB3'!J118</f>
        <v>1.55702193939785</v>
      </c>
    </row>
    <row r="38" spans="1:8" ht="22.5" hidden="1">
      <c r="A38" s="75" t="e">
        <f t="shared" si="4"/>
        <v>#REF!</v>
      </c>
      <c r="B38" s="73">
        <f>'[6]TableB3'!D119</f>
        <v>0.22171547351542484</v>
      </c>
      <c r="C38" s="73">
        <f>'[6]TableB3'!E119</f>
        <v>0.5866435931495622</v>
      </c>
      <c r="D38" s="73">
        <f>'[6]TableB3'!F119</f>
        <v>0.7703064891681458</v>
      </c>
      <c r="E38" s="73">
        <f>'[6]TableB3'!G119</f>
        <v>1</v>
      </c>
      <c r="F38" s="73">
        <f>'[6]TableB3'!H119</f>
        <v>1.2423693058605882</v>
      </c>
      <c r="G38" s="73">
        <f>'[6]TableB3'!I119</f>
        <v>1.4327392952949152</v>
      </c>
      <c r="H38" s="74">
        <f>'[6]TableB3'!J119</f>
        <v>1.5147444920352833</v>
      </c>
    </row>
    <row r="39" spans="1:8" ht="22.5" hidden="1">
      <c r="A39" s="75"/>
      <c r="B39" s="73">
        <f>'[6]TableB3'!D120</f>
        <v>0.22169566548051922</v>
      </c>
      <c r="C39" s="73">
        <f>'[6]TableB3'!E120</f>
        <v>0.5907171442679361</v>
      </c>
      <c r="D39" s="73">
        <f>'[6]TableB3'!F120</f>
        <v>0.7695973515934831</v>
      </c>
      <c r="E39" s="73">
        <f>'[6]TableB3'!G120</f>
        <v>1</v>
      </c>
      <c r="F39" s="73">
        <f>'[6]TableB3'!H120</f>
        <v>1.2348108865769445</v>
      </c>
      <c r="G39" s="73">
        <f>'[6]TableB3'!I120</f>
        <v>1.4016681750877273</v>
      </c>
      <c r="H39" s="74">
        <f>'[6]TableB3'!J120</f>
        <v>1.4724670446727166</v>
      </c>
    </row>
    <row r="40" spans="1:8" ht="22.5">
      <c r="A40" s="75">
        <v>1931</v>
      </c>
      <c r="B40" s="73">
        <f>'[6]TableB3'!D121</f>
        <v>0.22167585744561355</v>
      </c>
      <c r="C40" s="73">
        <f>'[6]TableB3'!E121</f>
        <v>0.5947906953863096</v>
      </c>
      <c r="D40" s="73">
        <f>'[6]TableB3'!F121</f>
        <v>0.7688882140188208</v>
      </c>
      <c r="E40" s="73">
        <f>'[6]TableB3'!G121</f>
        <v>1</v>
      </c>
      <c r="F40" s="73">
        <f>'[6]TableB3'!H121</f>
        <v>1.2272524672933</v>
      </c>
      <c r="G40" s="73">
        <f>'[6]TableB3'!I121</f>
        <v>1.37059705488054</v>
      </c>
      <c r="H40" s="74">
        <f>'[6]TableB3'!J121</f>
        <v>1.43018959731015</v>
      </c>
    </row>
    <row r="41" spans="1:8" ht="22.5" hidden="1">
      <c r="A41" s="75">
        <f aca="true" t="shared" si="5" ref="A41:A51">A40+1</f>
        <v>1932</v>
      </c>
      <c r="B41" s="73">
        <f>'[6]TableB3'!D122</f>
        <v>0.22115331878586086</v>
      </c>
      <c r="C41" s="73">
        <f>'[6]TableB3'!E122</f>
        <v>0.5788945565518886</v>
      </c>
      <c r="D41" s="73">
        <f>'[6]TableB3'!F122</f>
        <v>0.7534258209933752</v>
      </c>
      <c r="E41" s="73">
        <f>'[6]TableB3'!G122</f>
        <v>1</v>
      </c>
      <c r="F41" s="73">
        <f>'[6]TableB3'!H122</f>
        <v>1.21891433186434</v>
      </c>
      <c r="G41" s="73">
        <f>'[6]TableB3'!I122</f>
        <v>1.3379189708494919</v>
      </c>
      <c r="H41" s="74">
        <f>'[6]TableB3'!J122</f>
        <v>1.383110139600628</v>
      </c>
    </row>
    <row r="42" spans="1:8" ht="22.5" hidden="1">
      <c r="A42" s="75">
        <f t="shared" si="5"/>
        <v>1933</v>
      </c>
      <c r="B42" s="73">
        <f>'[6]TableB3'!D123</f>
        <v>0.22063078012610818</v>
      </c>
      <c r="C42" s="73">
        <f>'[6]TableB3'!E123</f>
        <v>0.5629984177174676</v>
      </c>
      <c r="D42" s="73">
        <f>'[6]TableB3'!F123</f>
        <v>0.7379634279679296</v>
      </c>
      <c r="E42" s="73">
        <f>'[6]TableB3'!G123</f>
        <v>1</v>
      </c>
      <c r="F42" s="73">
        <f>'[6]TableB3'!H123</f>
        <v>1.21057619643538</v>
      </c>
      <c r="G42" s="73">
        <f>'[6]TableB3'!I123</f>
        <v>1.3052408868184437</v>
      </c>
      <c r="H42" s="74">
        <f>'[6]TableB3'!J123</f>
        <v>1.336030681891106</v>
      </c>
    </row>
    <row r="43" spans="1:8" ht="22.5" hidden="1">
      <c r="A43" s="75">
        <f t="shared" si="5"/>
        <v>1934</v>
      </c>
      <c r="B43" s="73">
        <f>'[6]TableB3'!D124</f>
        <v>0.2201082414663555</v>
      </c>
      <c r="C43" s="73">
        <f>'[6]TableB3'!E124</f>
        <v>0.5471022788830466</v>
      </c>
      <c r="D43" s="73">
        <f>'[6]TableB3'!F124</f>
        <v>0.722501034942484</v>
      </c>
      <c r="E43" s="73">
        <f>'[6]TableB3'!G124</f>
        <v>1</v>
      </c>
      <c r="F43" s="73">
        <f>'[6]TableB3'!H124</f>
        <v>1.20223806100642</v>
      </c>
      <c r="G43" s="73">
        <f>'[6]TableB3'!I124</f>
        <v>1.2725628027873956</v>
      </c>
      <c r="H43" s="74">
        <f>'[6]TableB3'!J124</f>
        <v>1.2889512241815841</v>
      </c>
    </row>
    <row r="44" spans="1:8" ht="22.5" hidden="1">
      <c r="A44" s="75">
        <f t="shared" si="5"/>
        <v>1935</v>
      </c>
      <c r="B44" s="73">
        <f>'[6]TableB3'!D125</f>
        <v>0.2195857028066028</v>
      </c>
      <c r="C44" s="73">
        <f>'[6]TableB3'!E125</f>
        <v>0.5312061400486257</v>
      </c>
      <c r="D44" s="73">
        <f>'[6]TableB3'!F125</f>
        <v>0.7070386419170384</v>
      </c>
      <c r="E44" s="73">
        <f>'[6]TableB3'!G125</f>
        <v>1</v>
      </c>
      <c r="F44" s="73">
        <f>'[6]TableB3'!H125</f>
        <v>1.19389992557746</v>
      </c>
      <c r="G44" s="73">
        <f>'[6]TableB3'!I125</f>
        <v>1.2398847187563475</v>
      </c>
      <c r="H44" s="74">
        <f>'[6]TableB3'!J125</f>
        <v>1.2418717664720622</v>
      </c>
    </row>
    <row r="45" spans="1:8" ht="22.5" hidden="1">
      <c r="A45" s="75">
        <f t="shared" si="5"/>
        <v>1936</v>
      </c>
      <c r="B45" s="73">
        <f>'[6]TableB3'!D126</f>
        <v>0.21906316414685012</v>
      </c>
      <c r="C45" s="73">
        <f>'[6]TableB3'!E126</f>
        <v>0.5153100012142047</v>
      </c>
      <c r="D45" s="73">
        <f>'[6]TableB3'!F126</f>
        <v>0.6915762488915927</v>
      </c>
      <c r="E45" s="73">
        <f>'[6]TableB3'!G126</f>
        <v>1</v>
      </c>
      <c r="F45" s="73">
        <f>'[6]TableB3'!H126</f>
        <v>1.1855617901485</v>
      </c>
      <c r="G45" s="73">
        <f>'[6]TableB3'!I126</f>
        <v>1.2072066347252994</v>
      </c>
      <c r="H45" s="74">
        <f>'[6]TableB3'!J126</f>
        <v>1.1947923087625403</v>
      </c>
    </row>
    <row r="46" spans="1:8" ht="22.5" hidden="1">
      <c r="A46" s="75">
        <f t="shared" si="5"/>
        <v>1937</v>
      </c>
      <c r="B46" s="73">
        <f>'[6]TableB3'!D127</f>
        <v>0.21854062548709743</v>
      </c>
      <c r="C46" s="73">
        <f>'[6]TableB3'!E127</f>
        <v>0.4994138623797837</v>
      </c>
      <c r="D46" s="73">
        <f>'[6]TableB3'!F127</f>
        <v>0.6761138558661471</v>
      </c>
      <c r="E46" s="73">
        <f>'[6]TableB3'!G127</f>
        <v>1</v>
      </c>
      <c r="F46" s="73">
        <f>'[6]TableB3'!H127</f>
        <v>1.17722365471954</v>
      </c>
      <c r="G46" s="73">
        <f>'[6]TableB3'!I127</f>
        <v>1.1745285506942513</v>
      </c>
      <c r="H46" s="74">
        <f>'[6]TableB3'!J127</f>
        <v>1.1477128510530183</v>
      </c>
    </row>
    <row r="47" spans="1:8" ht="22.5" hidden="1">
      <c r="A47" s="75">
        <f t="shared" si="5"/>
        <v>1938</v>
      </c>
      <c r="B47" s="73">
        <f>'[6]TableB3'!D128</f>
        <v>0.21801808682734475</v>
      </c>
      <c r="C47" s="73">
        <f>'[6]TableB3'!E128</f>
        <v>0.4835177235453627</v>
      </c>
      <c r="D47" s="73">
        <f>'[6]TableB3'!F128</f>
        <v>0.6606514628407015</v>
      </c>
      <c r="E47" s="73">
        <f>'[6]TableB3'!G128</f>
        <v>1</v>
      </c>
      <c r="F47" s="73">
        <f>'[6]TableB3'!H128</f>
        <v>1.16888551929058</v>
      </c>
      <c r="G47" s="73">
        <f>'[6]TableB3'!I128</f>
        <v>1.1418504666632032</v>
      </c>
      <c r="H47" s="74">
        <f>'[6]TableB3'!J128</f>
        <v>1.1006333933434964</v>
      </c>
    </row>
    <row r="48" spans="1:8" ht="22.5" hidden="1">
      <c r="A48" s="75">
        <f t="shared" si="5"/>
        <v>1939</v>
      </c>
      <c r="B48" s="73">
        <f>'[6]TableB3'!D129</f>
        <v>0.21749554816759206</v>
      </c>
      <c r="C48" s="73">
        <f>'[6]TableB3'!E129</f>
        <v>0.46762158471094173</v>
      </c>
      <c r="D48" s="73">
        <f>'[6]TableB3'!F129</f>
        <v>0.6451890698152559</v>
      </c>
      <c r="E48" s="73">
        <f>'[6]TableB3'!G129</f>
        <v>1</v>
      </c>
      <c r="F48" s="73">
        <f>'[6]TableB3'!H129</f>
        <v>1.16054738386162</v>
      </c>
      <c r="G48" s="73">
        <f>'[6]TableB3'!I129</f>
        <v>1.1091723826321551</v>
      </c>
      <c r="H48" s="74">
        <f>'[6]TableB3'!J129</f>
        <v>1.0535539356339745</v>
      </c>
    </row>
    <row r="49" spans="1:8" ht="22.5" hidden="1">
      <c r="A49" s="75">
        <f t="shared" si="5"/>
        <v>1940</v>
      </c>
      <c r="B49" s="73">
        <f>'[6]TableB3'!D130</f>
        <v>0.21697300950783938</v>
      </c>
      <c r="C49" s="73">
        <f>'[6]TableB3'!E130</f>
        <v>0.45172544587652075</v>
      </c>
      <c r="D49" s="73">
        <f>'[6]TableB3'!F130</f>
        <v>0.6297266767898103</v>
      </c>
      <c r="E49" s="73">
        <f>'[6]TableB3'!G130</f>
        <v>1</v>
      </c>
      <c r="F49" s="73">
        <f>'[6]TableB3'!H130</f>
        <v>1.15220924843266</v>
      </c>
      <c r="G49" s="73">
        <f>'[6]TableB3'!I130</f>
        <v>1.076494298601107</v>
      </c>
      <c r="H49" s="74">
        <f>'[6]TableB3'!J130</f>
        <v>1.0064744779244525</v>
      </c>
    </row>
    <row r="50" spans="1:8" ht="22.5" hidden="1">
      <c r="A50" s="75">
        <f t="shared" si="5"/>
        <v>1941</v>
      </c>
      <c r="B50" s="73">
        <f>'[6]TableB3'!D131</f>
        <v>0.2164504708480867</v>
      </c>
      <c r="C50" s="73">
        <f>'[6]TableB3'!E131</f>
        <v>0.43582930704209977</v>
      </c>
      <c r="D50" s="73">
        <f>'[6]TableB3'!F131</f>
        <v>0.6142642837643647</v>
      </c>
      <c r="E50" s="73">
        <f>'[6]TableB3'!G131</f>
        <v>1</v>
      </c>
      <c r="F50" s="73">
        <f>'[6]TableB3'!H131</f>
        <v>1.1438711130037</v>
      </c>
      <c r="G50" s="73">
        <f>'[6]TableB3'!I131</f>
        <v>1.043816214570059</v>
      </c>
      <c r="H50" s="74">
        <f>'[6]TableB3'!J131</f>
        <v>0.9593950202149305</v>
      </c>
    </row>
    <row r="51" spans="1:8" ht="22.5" hidden="1">
      <c r="A51" s="75">
        <f t="shared" si="5"/>
        <v>1942</v>
      </c>
      <c r="B51" s="73">
        <f>'[6]TableB3'!D132</f>
        <v>0.215927932188334</v>
      </c>
      <c r="C51" s="73">
        <f>'[6]TableB3'!E132</f>
        <v>0.4199331682076788</v>
      </c>
      <c r="D51" s="73">
        <f>'[6]TableB3'!F132</f>
        <v>0.5988018907389191</v>
      </c>
      <c r="E51" s="73">
        <f>'[6]TableB3'!G132</f>
        <v>1</v>
      </c>
      <c r="F51" s="73">
        <f>'[6]TableB3'!H132</f>
        <v>1.13553297757474</v>
      </c>
      <c r="G51" s="73">
        <f>'[6]TableB3'!I132</f>
        <v>1.0111381305390108</v>
      </c>
      <c r="H51" s="74">
        <f>'[6]TableB3'!J132</f>
        <v>0.9123155625054085</v>
      </c>
    </row>
    <row r="52" spans="1:8" ht="22.5" hidden="1">
      <c r="A52" s="75" t="e">
        <f>#REF!+1</f>
        <v>#REF!</v>
      </c>
      <c r="B52" s="73">
        <f>'[6]TableB3'!D133</f>
        <v>0.21540539352858146</v>
      </c>
      <c r="C52" s="73">
        <f>'[6]TableB3'!E133</f>
        <v>0.40403702937325775</v>
      </c>
      <c r="D52" s="73">
        <f>'[6]TableB3'!F133</f>
        <v>0.583339497713474</v>
      </c>
      <c r="E52" s="73">
        <f>'[6]TableB3'!G133</f>
        <v>1</v>
      </c>
      <c r="F52" s="73">
        <f>'[6]TableB3'!H133</f>
        <v>1.1271948421457796</v>
      </c>
      <c r="G52" s="73">
        <f>'[6]TableB3'!I133</f>
        <v>0.9784600465079627</v>
      </c>
      <c r="H52" s="74">
        <f>'[6]TableB3'!J133</f>
        <v>0.8652361047958858</v>
      </c>
    </row>
    <row r="53" spans="1:8" ht="22.5" hidden="1">
      <c r="A53" s="75" t="e">
        <f>A52+1</f>
        <v>#REF!</v>
      </c>
      <c r="B53" s="73">
        <f>'[6]TableB3'!D134</f>
        <v>0.21986451729969325</v>
      </c>
      <c r="C53" s="73">
        <f>'[6]TableB3'!E134</f>
        <v>0.4332050290196823</v>
      </c>
      <c r="D53" s="73">
        <f>'[6]TableB3'!F134</f>
        <v>0.6305145803956376</v>
      </c>
      <c r="E53" s="73">
        <f>'[6]TableB3'!G134</f>
        <v>1</v>
      </c>
      <c r="F53" s="73">
        <f>'[6]TableB3'!H134</f>
        <v>1.0918581721972593</v>
      </c>
      <c r="G53" s="73">
        <f>'[6]TableB3'!I134</f>
        <v>0.9227089379432539</v>
      </c>
      <c r="H53" s="74">
        <f>'[6]TableB3'!J134</f>
        <v>0.8046521164496374</v>
      </c>
    </row>
    <row r="54" spans="1:8" ht="22.5" hidden="1">
      <c r="A54" s="75" t="e">
        <f>A53+1</f>
        <v>#REF!</v>
      </c>
      <c r="B54" s="73">
        <f>'[6]TableB3'!D135</f>
        <v>0.22432364107080505</v>
      </c>
      <c r="C54" s="73">
        <f>'[6]TableB3'!E135</f>
        <v>0.4623730286661068</v>
      </c>
      <c r="D54" s="73">
        <f>'[6]TableB3'!F135</f>
        <v>0.6776896630778011</v>
      </c>
      <c r="E54" s="73">
        <f>'[6]TableB3'!G135</f>
        <v>1</v>
      </c>
      <c r="F54" s="73">
        <f>'[6]TableB3'!H135</f>
        <v>1.056521502248739</v>
      </c>
      <c r="G54" s="73">
        <f>'[6]TableB3'!I135</f>
        <v>0.8669578293785452</v>
      </c>
      <c r="H54" s="74">
        <f>'[6]TableB3'!J135</f>
        <v>0.7440681281033892</v>
      </c>
    </row>
    <row r="55" spans="1:8" ht="22.5" hidden="1">
      <c r="A55" s="75"/>
      <c r="B55" s="73">
        <f>'[6]TableB3'!D136</f>
        <v>0.22878276484191684</v>
      </c>
      <c r="C55" s="73">
        <f>'[6]TableB3'!E136</f>
        <v>0.4915410283125313</v>
      </c>
      <c r="D55" s="73">
        <f>'[6]TableB3'!F136</f>
        <v>0.7248647457599646</v>
      </c>
      <c r="E55" s="73">
        <f>'[6]TableB3'!G136</f>
        <v>1</v>
      </c>
      <c r="F55" s="73">
        <f>'[6]TableB3'!H136</f>
        <v>1.0211848323002188</v>
      </c>
      <c r="G55" s="73">
        <f>'[6]TableB3'!I136</f>
        <v>0.8112067208138364</v>
      </c>
      <c r="H55" s="74">
        <f>'[6]TableB3'!J136</f>
        <v>0.683484139757141</v>
      </c>
    </row>
    <row r="56" spans="1:8" ht="22.5">
      <c r="A56" s="75">
        <v>1947</v>
      </c>
      <c r="B56" s="73">
        <f>'[6]TableB3'!D137</f>
        <v>0.23324188861302864</v>
      </c>
      <c r="C56" s="73">
        <f>'[6]TableB3'!E137</f>
        <v>0.5207090279589558</v>
      </c>
      <c r="D56" s="73">
        <f>'[6]TableB3'!F137</f>
        <v>0.7720398284421279</v>
      </c>
      <c r="E56" s="73">
        <f>'[6]TableB3'!G137</f>
        <v>1</v>
      </c>
      <c r="F56" s="73">
        <f>'[6]TableB3'!H137</f>
        <v>0.9858481623516983</v>
      </c>
      <c r="G56" s="73">
        <f>'[6]TableB3'!I137</f>
        <v>0.7554556122491275</v>
      </c>
      <c r="H56" s="74">
        <f>'[6]TableB3'!J137</f>
        <v>0.6229001514108926</v>
      </c>
    </row>
    <row r="57" spans="1:8" ht="22.5" hidden="1">
      <c r="A57" s="75">
        <f aca="true" t="shared" si="6" ref="A57:A64">A56+1</f>
        <v>1948</v>
      </c>
      <c r="B57" s="73">
        <f>'[6]TableB3'!D138</f>
        <v>0.24528204343980115</v>
      </c>
      <c r="C57" s="73">
        <f>'[6]TableB3'!E138</f>
        <v>0.5156903221113429</v>
      </c>
      <c r="D57" s="73">
        <f>'[6]TableB3'!F138</f>
        <v>0.7696681950784897</v>
      </c>
      <c r="E57" s="73">
        <f>'[6]TableB3'!G138</f>
        <v>1</v>
      </c>
      <c r="F57" s="73">
        <f>'[6]TableB3'!H138</f>
        <v>0.997120114212364</v>
      </c>
      <c r="G57" s="73">
        <f>'[6]TableB3'!I138</f>
        <v>0.7765358222061949</v>
      </c>
      <c r="H57" s="74">
        <f>'[6]TableB3'!J138</f>
        <v>0.6459351568982519</v>
      </c>
    </row>
    <row r="58" spans="1:8" ht="22.5" hidden="1">
      <c r="A58" s="75">
        <f t="shared" si="6"/>
        <v>1949</v>
      </c>
      <c r="B58" s="73">
        <f>'[6]TableB3'!D139</f>
        <v>0.25732219826657365</v>
      </c>
      <c r="C58" s="73">
        <f>'[6]TableB3'!E139</f>
        <v>0.51067161626373</v>
      </c>
      <c r="D58" s="73">
        <f>'[6]TableB3'!F139</f>
        <v>0.7672965617148515</v>
      </c>
      <c r="E58" s="73">
        <f>'[6]TableB3'!G139</f>
        <v>1</v>
      </c>
      <c r="F58" s="73">
        <f>'[6]TableB3'!H139</f>
        <v>1.00839206607303</v>
      </c>
      <c r="G58" s="73">
        <f>'[6]TableB3'!I139</f>
        <v>0.7976160321632623</v>
      </c>
      <c r="H58" s="74">
        <f>'[6]TableB3'!J139</f>
        <v>0.6689701623856111</v>
      </c>
    </row>
    <row r="59" spans="1:8" ht="22.5" hidden="1">
      <c r="A59" s="75">
        <f t="shared" si="6"/>
        <v>1950</v>
      </c>
      <c r="B59" s="73">
        <f>'[6]TableB3'!D140</f>
        <v>0.26936235309334616</v>
      </c>
      <c r="C59" s="73">
        <f>'[6]TableB3'!E140</f>
        <v>0.5056529104161172</v>
      </c>
      <c r="D59" s="73">
        <f>'[6]TableB3'!F140</f>
        <v>0.7649249283512133</v>
      </c>
      <c r="E59" s="73">
        <f>'[6]TableB3'!G140</f>
        <v>1</v>
      </c>
      <c r="F59" s="73">
        <f>'[6]TableB3'!H140</f>
        <v>1.0196640179336958</v>
      </c>
      <c r="G59" s="73">
        <f>'[6]TableB3'!I140</f>
        <v>0.8186962421203297</v>
      </c>
      <c r="H59" s="74">
        <f>'[6]TableB3'!J140</f>
        <v>0.6920051678729704</v>
      </c>
    </row>
    <row r="60" spans="1:8" ht="22.5" hidden="1">
      <c r="A60" s="75">
        <f t="shared" si="6"/>
        <v>1951</v>
      </c>
      <c r="B60" s="73">
        <f>'[6]TableB3'!D141</f>
        <v>0.28140250792011867</v>
      </c>
      <c r="C60" s="73">
        <f>'[6]TableB3'!E141</f>
        <v>0.5006342045685043</v>
      </c>
      <c r="D60" s="73">
        <f>'[6]TableB3'!F141</f>
        <v>0.7625532949875751</v>
      </c>
      <c r="E60" s="73">
        <f>'[6]TableB3'!G141</f>
        <v>1</v>
      </c>
      <c r="F60" s="73">
        <f>'[6]TableB3'!H141</f>
        <v>1.0309359697943616</v>
      </c>
      <c r="G60" s="73">
        <f>'[6]TableB3'!I141</f>
        <v>0.839776452077397</v>
      </c>
      <c r="H60" s="74">
        <f>'[6]TableB3'!J141</f>
        <v>0.7150401733603297</v>
      </c>
    </row>
    <row r="61" spans="1:8" ht="22.5" hidden="1">
      <c r="A61" s="75">
        <f t="shared" si="6"/>
        <v>1952</v>
      </c>
      <c r="B61" s="73">
        <f>'[6]TableB3'!D142</f>
        <v>0.2934426627468912</v>
      </c>
      <c r="C61" s="73">
        <f>'[6]TableB3'!E142</f>
        <v>0.49561549872089145</v>
      </c>
      <c r="D61" s="73">
        <f>'[6]TableB3'!F142</f>
        <v>0.7601816616239369</v>
      </c>
      <c r="E61" s="73">
        <f>'[6]TableB3'!G142</f>
        <v>1</v>
      </c>
      <c r="F61" s="73">
        <f>'[6]TableB3'!H142</f>
        <v>1.0422079216550275</v>
      </c>
      <c r="G61" s="73">
        <f>'[6]TableB3'!I142</f>
        <v>0.8608566620344644</v>
      </c>
      <c r="H61" s="74">
        <f>'[6]TableB3'!J142</f>
        <v>0.7380751788476889</v>
      </c>
    </row>
    <row r="62" spans="1:8" ht="22.5" hidden="1">
      <c r="A62" s="75">
        <f t="shared" si="6"/>
        <v>1953</v>
      </c>
      <c r="B62" s="73">
        <f>'[6]TableB3'!D143</f>
        <v>0.3054828175736637</v>
      </c>
      <c r="C62" s="73">
        <f>'[6]TableB3'!E143</f>
        <v>0.4905967928732786</v>
      </c>
      <c r="D62" s="73">
        <f>'[6]TableB3'!F143</f>
        <v>0.7578100282602986</v>
      </c>
      <c r="E62" s="73">
        <f>'[6]TableB3'!G143</f>
        <v>1</v>
      </c>
      <c r="F62" s="73">
        <f>'[6]TableB3'!H143</f>
        <v>1.0534798735156934</v>
      </c>
      <c r="G62" s="73">
        <f>'[6]TableB3'!I143</f>
        <v>0.8819368719915318</v>
      </c>
      <c r="H62" s="74">
        <f>'[6]TableB3'!J143</f>
        <v>0.7611101843350482</v>
      </c>
    </row>
    <row r="63" spans="1:8" ht="22.5" hidden="1">
      <c r="A63" s="75">
        <f t="shared" si="6"/>
        <v>1954</v>
      </c>
      <c r="B63" s="73">
        <f>'[6]TableB3'!D144</f>
        <v>0.3175229724004362</v>
      </c>
      <c r="C63" s="73">
        <f>'[6]TableB3'!E144</f>
        <v>0.4855780870256658</v>
      </c>
      <c r="D63" s="73">
        <f>'[6]TableB3'!F144</f>
        <v>0.7554383948966604</v>
      </c>
      <c r="E63" s="73">
        <f>'[6]TableB3'!G144</f>
        <v>1</v>
      </c>
      <c r="F63" s="73">
        <f>'[6]TableB3'!H144</f>
        <v>1.0647518253763593</v>
      </c>
      <c r="G63" s="73">
        <f>'[6]TableB3'!I144</f>
        <v>0.9030170819485992</v>
      </c>
      <c r="H63" s="74">
        <f>'[6]TableB3'!J144</f>
        <v>0.7841451898224074</v>
      </c>
    </row>
    <row r="64" spans="1:8" ht="22.5" hidden="1">
      <c r="A64" s="75">
        <f t="shared" si="6"/>
        <v>1955</v>
      </c>
      <c r="B64" s="73">
        <f>'[6]TableB3'!D145</f>
        <v>0.3295631272272087</v>
      </c>
      <c r="C64" s="73">
        <f>'[6]TableB3'!E145</f>
        <v>0.48055938117805297</v>
      </c>
      <c r="D64" s="73">
        <f>'[6]TableB3'!F145</f>
        <v>0.7530667615330222</v>
      </c>
      <c r="E64" s="73">
        <f>'[6]TableB3'!G145</f>
        <v>1</v>
      </c>
      <c r="F64" s="73">
        <f>'[6]TableB3'!H145</f>
        <v>1.0760237772370251</v>
      </c>
      <c r="G64" s="73">
        <f>'[6]TableB3'!I145</f>
        <v>0.9240972919056666</v>
      </c>
      <c r="H64" s="74">
        <f>'[6]TableB3'!J145</f>
        <v>0.8071801953097667</v>
      </c>
    </row>
    <row r="65" spans="1:8" ht="22.5" hidden="1">
      <c r="A65" s="75"/>
      <c r="B65" s="73">
        <f>'[6]TableB3'!D146</f>
        <v>0.3416032820539813</v>
      </c>
      <c r="C65" s="73">
        <f>'[6]TableB3'!E146</f>
        <v>0.4755406753304403</v>
      </c>
      <c r="D65" s="73">
        <f>'[6]TableB3'!F146</f>
        <v>0.7506951281693836</v>
      </c>
      <c r="E65" s="73">
        <f>'[6]TableB3'!G146</f>
        <v>1</v>
      </c>
      <c r="F65" s="73">
        <f>'[6]TableB3'!H146</f>
        <v>1.0872957290976906</v>
      </c>
      <c r="G65" s="73">
        <f>'[6]TableB3'!I146</f>
        <v>0.9451775018627337</v>
      </c>
      <c r="H65" s="74">
        <f>'[6]TableB3'!J146</f>
        <v>0.8302152007971255</v>
      </c>
    </row>
    <row r="66" spans="1:8" ht="22.5" hidden="1">
      <c r="A66" s="75"/>
      <c r="B66" s="73">
        <f>'[6]TableB3'!D147</f>
        <v>0.3268359672913132</v>
      </c>
      <c r="C66" s="73">
        <f>'[6]TableB3'!E147</f>
        <v>0.46618513457043204</v>
      </c>
      <c r="D66" s="73">
        <f>'[6]TableB3'!F147</f>
        <v>0.758949537391315</v>
      </c>
      <c r="E66" s="73">
        <f>'[6]TableB3'!G147</f>
        <v>1</v>
      </c>
      <c r="F66" s="73">
        <f>'[6]TableB3'!H147</f>
        <v>1.1223178043962672</v>
      </c>
      <c r="G66" s="73">
        <f>'[6]TableB3'!I147</f>
        <v>0.9690769911062684</v>
      </c>
      <c r="H66" s="74">
        <f>'[6]TableB3'!J147</f>
        <v>0.8278204118753814</v>
      </c>
    </row>
    <row r="67" spans="1:8" ht="22.5" hidden="1">
      <c r="A67" s="75"/>
      <c r="B67" s="73">
        <f>'[6]TableB3'!D148</f>
        <v>0.3120686525286451</v>
      </c>
      <c r="C67" s="73">
        <f>'[6]TableB3'!E148</f>
        <v>0.45682959381042376</v>
      </c>
      <c r="D67" s="73">
        <f>'[6]TableB3'!F148</f>
        <v>0.7672039466132464</v>
      </c>
      <c r="E67" s="73">
        <f>'[6]TableB3'!G148</f>
        <v>1</v>
      </c>
      <c r="F67" s="73">
        <f>'[6]TableB3'!H148</f>
        <v>1.157339879694844</v>
      </c>
      <c r="G67" s="73">
        <f>'[6]TableB3'!I148</f>
        <v>0.9929764803498032</v>
      </c>
      <c r="H67" s="74">
        <f>'[6]TableB3'!J148</f>
        <v>0.8254256229536373</v>
      </c>
    </row>
    <row r="68" spans="1:8" ht="22.5" hidden="1">
      <c r="A68" s="75"/>
      <c r="B68" s="73">
        <f>'[6]TableB3'!D149</f>
        <v>0.2781818268058767</v>
      </c>
      <c r="C68" s="73">
        <f>'[6]TableB3'!E149</f>
        <v>0.5750032204326715</v>
      </c>
      <c r="D68" s="73">
        <f>'[6]TableB3'!F149</f>
        <v>0.8102771193115371</v>
      </c>
      <c r="E68" s="73">
        <f>'[6]TableB3'!G149</f>
        <v>1</v>
      </c>
      <c r="F68" s="73">
        <f>'[6]TableB3'!H149</f>
        <v>1.2012973965928233</v>
      </c>
      <c r="G68" s="73">
        <f>'[6]TableB3'!I149</f>
        <v>1.0471170177777507</v>
      </c>
      <c r="H68" s="74">
        <f>'[6]TableB3'!J149</f>
        <v>0.9192588731577594</v>
      </c>
    </row>
    <row r="69" spans="1:8" ht="22.5">
      <c r="A69" s="79">
        <v>1960</v>
      </c>
      <c r="B69" s="80">
        <f>'[6]TableB3'!D150</f>
        <v>0.28466877710712885</v>
      </c>
      <c r="C69" s="80">
        <f>'[6]TableB3'!E150</f>
        <v>0.5244892534523472</v>
      </c>
      <c r="D69" s="80">
        <f>'[6]TableB3'!F150</f>
        <v>0.7358094969711025</v>
      </c>
      <c r="E69" s="80">
        <f>'[6]TableB3'!G150</f>
        <v>1</v>
      </c>
      <c r="F69" s="80">
        <f>'[6]TableB3'!H150</f>
        <v>1.1004982381885857</v>
      </c>
      <c r="G69" s="80">
        <f>'[6]TableB3'!I150</f>
        <v>1.0128793668384288</v>
      </c>
      <c r="H69" s="81">
        <f>'[6]TableB3'!J150</f>
        <v>0.8741725807013871</v>
      </c>
    </row>
    <row r="70" spans="1:8" ht="22.5" hidden="1">
      <c r="A70" s="75">
        <v>1961</v>
      </c>
      <c r="B70" s="73">
        <f>'[6]TableB3'!D151</f>
        <v>0.2601283458070489</v>
      </c>
      <c r="C70" s="73">
        <f>'[6]TableB3'!E151</f>
        <v>0.5054284807563761</v>
      </c>
      <c r="D70" s="73">
        <f>'[6]TableB3'!F151</f>
        <v>0.7342675228980884</v>
      </c>
      <c r="E70" s="73">
        <f>'[6]TableB3'!G151</f>
        <v>1</v>
      </c>
      <c r="F70" s="73">
        <f>'[6]TableB3'!H151</f>
        <v>1.136571661715689</v>
      </c>
      <c r="G70" s="73">
        <f>'[6]TableB3'!I151</f>
        <v>1.0254664450639983</v>
      </c>
      <c r="H70" s="74">
        <f>'[6]TableB3'!J151</f>
        <v>0.9120154177247364</v>
      </c>
    </row>
    <row r="71" spans="1:8" ht="22.5" hidden="1">
      <c r="A71" s="75" t="e">
        <f>#REF!+1</f>
        <v>#REF!</v>
      </c>
      <c r="B71" s="73">
        <f>'[6]TableB3'!D152</f>
        <v>0.23558791450696898</v>
      </c>
      <c r="C71" s="73">
        <f>'[6]TableB3'!E152</f>
        <v>0.486367708060405</v>
      </c>
      <c r="D71" s="73">
        <f>'[6]TableB3'!F152</f>
        <v>0.7327255488250741</v>
      </c>
      <c r="E71" s="73">
        <f>'[6]TableB3'!G152</f>
        <v>1</v>
      </c>
      <c r="F71" s="73">
        <f>'[6]TableB3'!H152</f>
        <v>1.1726450852427919</v>
      </c>
      <c r="G71" s="73">
        <f>'[6]TableB3'!I152</f>
        <v>1.0380535232895676</v>
      </c>
      <c r="H71" s="74">
        <f>'[6]TableB3'!J152</f>
        <v>0.9498582547480857</v>
      </c>
    </row>
    <row r="72" spans="1:8" ht="22.5" hidden="1">
      <c r="A72" s="75" t="e">
        <f aca="true" t="shared" si="7" ref="A72:A83">A71+1</f>
        <v>#REF!</v>
      </c>
      <c r="B72" s="73">
        <f>'[6]TableB3'!D153</f>
        <v>0.23284818428280224</v>
      </c>
      <c r="C72" s="73">
        <f>'[6]TableB3'!E153</f>
        <v>0.4809751875418762</v>
      </c>
      <c r="D72" s="73">
        <f>'[6]TableB3'!F153</f>
        <v>0.7427716917888302</v>
      </c>
      <c r="E72" s="73">
        <f>'[6]TableB3'!G153</f>
        <v>1</v>
      </c>
      <c r="F72" s="73">
        <f>'[6]TableB3'!H153</f>
        <v>1.1958234359403601</v>
      </c>
      <c r="G72" s="73">
        <f>'[6]TableB3'!I153</f>
        <v>1.0877357796454499</v>
      </c>
      <c r="H72" s="74">
        <f>'[6]TableB3'!J153</f>
        <v>1.0052580005068044</v>
      </c>
    </row>
    <row r="73" spans="1:8" ht="22.5" hidden="1">
      <c r="A73" s="75" t="e">
        <f t="shared" si="7"/>
        <v>#REF!</v>
      </c>
      <c r="B73" s="73">
        <f>'[6]TableB3'!D154</f>
        <v>0.23010845405863553</v>
      </c>
      <c r="C73" s="73">
        <f>'[6]TableB3'!E154</f>
        <v>0.4755826670233474</v>
      </c>
      <c r="D73" s="73">
        <f>'[6]TableB3'!F154</f>
        <v>0.7528178347525862</v>
      </c>
      <c r="E73" s="73">
        <f>'[6]TableB3'!G154</f>
        <v>1</v>
      </c>
      <c r="F73" s="73">
        <f>'[6]TableB3'!H154</f>
        <v>1.2190017866379284</v>
      </c>
      <c r="G73" s="73">
        <f>'[6]TableB3'!I154</f>
        <v>1.1374180360013324</v>
      </c>
      <c r="H73" s="74">
        <f>'[6]TableB3'!J154</f>
        <v>1.060657746265523</v>
      </c>
    </row>
    <row r="74" spans="1:8" ht="22.5" hidden="1">
      <c r="A74" s="75" t="e">
        <f t="shared" si="7"/>
        <v>#REF!</v>
      </c>
      <c r="B74" s="73">
        <f>'[6]TableB3'!D155</f>
        <v>0.2283388423489587</v>
      </c>
      <c r="C74" s="73">
        <f>'[6]TableB3'!E155</f>
        <v>0.47926256178059773</v>
      </c>
      <c r="D74" s="73">
        <f>'[6]TableB3'!F155</f>
        <v>0.7565166609499226</v>
      </c>
      <c r="E74" s="73">
        <f>'[6]TableB3'!G155</f>
        <v>1</v>
      </c>
      <c r="F74" s="73">
        <f>'[6]TableB3'!H155</f>
        <v>1.217015258321109</v>
      </c>
      <c r="G74" s="73">
        <f>'[6]TableB3'!I155</f>
        <v>1.1372168532036628</v>
      </c>
      <c r="H74" s="74">
        <f>'[6]TableB3'!J155</f>
        <v>1.0599069674815116</v>
      </c>
    </row>
    <row r="75" spans="1:8" ht="22.5" hidden="1">
      <c r="A75" s="75" t="e">
        <f t="shared" si="7"/>
        <v>#REF!</v>
      </c>
      <c r="B75" s="73">
        <f>'[6]TableB3'!D156</f>
        <v>0.2265692306392819</v>
      </c>
      <c r="C75" s="73">
        <f>'[6]TableB3'!E156</f>
        <v>0.48294245653784806</v>
      </c>
      <c r="D75" s="73">
        <f>'[6]TableB3'!F156</f>
        <v>0.7602154871472591</v>
      </c>
      <c r="E75" s="73">
        <f>'[6]TableB3'!G156</f>
        <v>1</v>
      </c>
      <c r="F75" s="73">
        <f>'[6]TableB3'!H156</f>
        <v>1.2150287300042895</v>
      </c>
      <c r="G75" s="73">
        <f>'[6]TableB3'!I156</f>
        <v>1.1370156704059933</v>
      </c>
      <c r="H75" s="74">
        <f>'[6]TableB3'!J156</f>
        <v>1.0591561886975003</v>
      </c>
    </row>
    <row r="76" spans="1:8" ht="22.5" hidden="1">
      <c r="A76" s="75" t="e">
        <f t="shared" si="7"/>
        <v>#REF!</v>
      </c>
      <c r="B76" s="73">
        <f>'[6]TableB3'!D157</f>
        <v>0.22479961892960507</v>
      </c>
      <c r="C76" s="73">
        <f>'[6]TableB3'!E157</f>
        <v>0.4866223512950984</v>
      </c>
      <c r="D76" s="73">
        <f>'[6]TableB3'!F157</f>
        <v>0.7639143133445955</v>
      </c>
      <c r="E76" s="73">
        <f>'[6]TableB3'!G157</f>
        <v>1</v>
      </c>
      <c r="F76" s="73">
        <f>'[6]TableB3'!H157</f>
        <v>1.21304220168747</v>
      </c>
      <c r="G76" s="73">
        <f>'[6]TableB3'!I157</f>
        <v>1.1368144876083237</v>
      </c>
      <c r="H76" s="74">
        <f>'[6]TableB3'!J157</f>
        <v>1.058405409913489</v>
      </c>
    </row>
    <row r="77" spans="1:8" ht="22.5" hidden="1">
      <c r="A77" s="75" t="e">
        <f t="shared" si="7"/>
        <v>#REF!</v>
      </c>
      <c r="B77" s="73">
        <f>'[6]TableB3'!D158</f>
        <v>0.22303000721992824</v>
      </c>
      <c r="C77" s="73">
        <f>'[6]TableB3'!E158</f>
        <v>0.49030224605234873</v>
      </c>
      <c r="D77" s="73">
        <f>'[6]TableB3'!F158</f>
        <v>0.7676131395419319</v>
      </c>
      <c r="E77" s="73">
        <f>'[6]TableB3'!G158</f>
        <v>1</v>
      </c>
      <c r="F77" s="73">
        <f>'[6]TableB3'!H158</f>
        <v>1.2110556733706506</v>
      </c>
      <c r="G77" s="73">
        <f>'[6]TableB3'!I158</f>
        <v>1.1366133048106541</v>
      </c>
      <c r="H77" s="74">
        <f>'[6]TableB3'!J158</f>
        <v>1.0576546311294777</v>
      </c>
    </row>
    <row r="78" spans="1:8" ht="22.5" hidden="1">
      <c r="A78" s="75" t="e">
        <f t="shared" si="7"/>
        <v>#REF!</v>
      </c>
      <c r="B78" s="73">
        <f>'[6]TableB3'!D159</f>
        <v>0.22126039551025142</v>
      </c>
      <c r="C78" s="73">
        <f>'[6]TableB3'!E159</f>
        <v>0.49398214080959907</v>
      </c>
      <c r="D78" s="73">
        <f>'[6]TableB3'!F159</f>
        <v>0.7713119657392683</v>
      </c>
      <c r="E78" s="73">
        <f>'[6]TableB3'!G159</f>
        <v>1</v>
      </c>
      <c r="F78" s="73">
        <f>'[6]TableB3'!H159</f>
        <v>1.2090691450538311</v>
      </c>
      <c r="G78" s="73">
        <f>'[6]TableB3'!I159</f>
        <v>1.1364121220129846</v>
      </c>
      <c r="H78" s="74">
        <f>'[6]TableB3'!J159</f>
        <v>1.0569038523454664</v>
      </c>
    </row>
    <row r="79" spans="1:8" ht="22.5" hidden="1">
      <c r="A79" s="75" t="e">
        <f t="shared" si="7"/>
        <v>#REF!</v>
      </c>
      <c r="B79" s="73">
        <f>'[6]TableB3'!D160</f>
        <v>0.2194907838005746</v>
      </c>
      <c r="C79" s="73">
        <f>'[6]TableB3'!E160</f>
        <v>0.4976620355668494</v>
      </c>
      <c r="D79" s="73">
        <f>'[6]TableB3'!F160</f>
        <v>0.7750107919366047</v>
      </c>
      <c r="E79" s="73">
        <f>'[6]TableB3'!G160</f>
        <v>1</v>
      </c>
      <c r="F79" s="73">
        <f>'[6]TableB3'!H160</f>
        <v>1.2070826167370117</v>
      </c>
      <c r="G79" s="73">
        <f>'[6]TableB3'!I160</f>
        <v>1.136210939215315</v>
      </c>
      <c r="H79" s="74">
        <f>'[6]TableB3'!J160</f>
        <v>1.056153073561455</v>
      </c>
    </row>
    <row r="80" spans="1:8" ht="22.5" hidden="1">
      <c r="A80" s="75" t="e">
        <f t="shared" si="7"/>
        <v>#REF!</v>
      </c>
      <c r="B80" s="73">
        <f>'[6]TableB3'!D161</f>
        <v>0.21772117209089778</v>
      </c>
      <c r="C80" s="73">
        <f>'[6]TableB3'!E161</f>
        <v>0.5013419303240997</v>
      </c>
      <c r="D80" s="73">
        <f>'[6]TableB3'!F161</f>
        <v>0.7787096181339411</v>
      </c>
      <c r="E80" s="73">
        <f>'[6]TableB3'!G161</f>
        <v>1</v>
      </c>
      <c r="F80" s="73">
        <f>'[6]TableB3'!H161</f>
        <v>1.2050960884201922</v>
      </c>
      <c r="G80" s="73">
        <f>'[6]TableB3'!I161</f>
        <v>1.1360097564176455</v>
      </c>
      <c r="H80" s="74">
        <f>'[6]TableB3'!J161</f>
        <v>1.0554022947774437</v>
      </c>
    </row>
    <row r="81" spans="1:8" ht="22.5" hidden="1">
      <c r="A81" s="75" t="e">
        <f t="shared" si="7"/>
        <v>#REF!</v>
      </c>
      <c r="B81" s="73">
        <f>'[6]TableB3'!D162</f>
        <v>0.21595156038122096</v>
      </c>
      <c r="C81" s="73">
        <f>'[6]TableB3'!E162</f>
        <v>0.50502182508135</v>
      </c>
      <c r="D81" s="73">
        <f>'[6]TableB3'!F162</f>
        <v>0.7824084443312775</v>
      </c>
      <c r="E81" s="73">
        <f>'[6]TableB3'!G162</f>
        <v>1</v>
      </c>
      <c r="F81" s="73">
        <f>'[6]TableB3'!H162</f>
        <v>1.2031095601033728</v>
      </c>
      <c r="G81" s="73">
        <f>'[6]TableB3'!I162</f>
        <v>1.135808573619976</v>
      </c>
      <c r="H81" s="74">
        <f>'[6]TableB3'!J162</f>
        <v>1.0546515159934324</v>
      </c>
    </row>
    <row r="82" spans="1:8" ht="22.5" hidden="1">
      <c r="A82" s="75" t="e">
        <f t="shared" si="7"/>
        <v>#REF!</v>
      </c>
      <c r="B82" s="73">
        <f>'[6]TableB3'!D163</f>
        <v>0.21418194867154414</v>
      </c>
      <c r="C82" s="73">
        <f>'[6]TableB3'!E163</f>
        <v>0.5087017198386002</v>
      </c>
      <c r="D82" s="73">
        <f>'[6]TableB3'!F163</f>
        <v>0.786107270528614</v>
      </c>
      <c r="E82" s="73">
        <f>'[6]TableB3'!G163</f>
        <v>1</v>
      </c>
      <c r="F82" s="73">
        <f>'[6]TableB3'!H163</f>
        <v>1.2011230317865533</v>
      </c>
      <c r="G82" s="73">
        <f>'[6]TableB3'!I163</f>
        <v>1.1356073908223063</v>
      </c>
      <c r="H82" s="74">
        <f>'[6]TableB3'!J163</f>
        <v>1.0539007372094211</v>
      </c>
    </row>
    <row r="83" spans="1:8" ht="22.5" hidden="1">
      <c r="A83" s="75" t="e">
        <f t="shared" si="7"/>
        <v>#REF!</v>
      </c>
      <c r="B83" s="73">
        <f>'[6]TableB3'!D164</f>
        <v>0.21241233696186732</v>
      </c>
      <c r="C83" s="73">
        <f>'[6]TableB3'!E164</f>
        <v>0.5123816145958505</v>
      </c>
      <c r="D83" s="73">
        <f>'[6]TableB3'!F164</f>
        <v>0.7898060967259504</v>
      </c>
      <c r="E83" s="73">
        <f>'[6]TableB3'!G164</f>
        <v>1</v>
      </c>
      <c r="F83" s="73">
        <f>'[6]TableB3'!H164</f>
        <v>1.1991365034697339</v>
      </c>
      <c r="G83" s="73">
        <f>'[6]TableB3'!I164</f>
        <v>1.1354062080246368</v>
      </c>
      <c r="H83" s="74">
        <f>'[6]TableB3'!J164</f>
        <v>1.0531499584254098</v>
      </c>
    </row>
    <row r="84" spans="1:8" ht="22.5" hidden="1">
      <c r="A84" s="75"/>
      <c r="B84" s="73">
        <f>'[6]TableB3'!D165</f>
        <v>0.2106427252521905</v>
      </c>
      <c r="C84" s="73">
        <f>'[6]TableB3'!E165</f>
        <v>0.5160615093531008</v>
      </c>
      <c r="D84" s="73">
        <f>'[6]TableB3'!F165</f>
        <v>0.7935049229232868</v>
      </c>
      <c r="E84" s="73">
        <f>'[6]TableB3'!G165</f>
        <v>1</v>
      </c>
      <c r="F84" s="73">
        <f>'[6]TableB3'!H165</f>
        <v>1.1971499751529144</v>
      </c>
      <c r="G84" s="73">
        <f>'[6]TableB3'!I165</f>
        <v>1.1352050252269672</v>
      </c>
      <c r="H84" s="74">
        <f>'[6]TableB3'!J165</f>
        <v>1.0523991796413985</v>
      </c>
    </row>
    <row r="85" spans="1:8" ht="22.5" hidden="1">
      <c r="A85" s="75"/>
      <c r="B85" s="73">
        <f>'[6]TableB3'!D166</f>
        <v>0.20887311354251367</v>
      </c>
      <c r="C85" s="73">
        <f>'[6]TableB3'!E166</f>
        <v>0.5197414041103511</v>
      </c>
      <c r="D85" s="73">
        <f>'[6]TableB3'!F166</f>
        <v>0.7972037491206232</v>
      </c>
      <c r="E85" s="73">
        <f>'[6]TableB3'!G166</f>
        <v>1</v>
      </c>
      <c r="F85" s="73">
        <f>'[6]TableB3'!H166</f>
        <v>1.195163446836095</v>
      </c>
      <c r="G85" s="73">
        <f>'[6]TableB3'!I166</f>
        <v>1.1350038424292976</v>
      </c>
      <c r="H85" s="74">
        <f>'[6]TableB3'!J166</f>
        <v>1.0516484008573872</v>
      </c>
    </row>
    <row r="86" spans="1:8" ht="22.5" hidden="1">
      <c r="A86" s="75"/>
      <c r="B86" s="73">
        <f>'[6]TableB3'!D167</f>
        <v>0.20710350183283685</v>
      </c>
      <c r="C86" s="73">
        <f>'[6]TableB3'!E167</f>
        <v>0.5234212988676014</v>
      </c>
      <c r="D86" s="73">
        <f>'[6]TableB3'!F167</f>
        <v>0.8009025753179596</v>
      </c>
      <c r="E86" s="73">
        <f>'[6]TableB3'!G167</f>
        <v>1</v>
      </c>
      <c r="F86" s="73">
        <f>'[6]TableB3'!H167</f>
        <v>1.1931769185192755</v>
      </c>
      <c r="G86" s="73">
        <f>'[6]TableB3'!I167</f>
        <v>1.134802659631628</v>
      </c>
      <c r="H86" s="74">
        <f>'[6]TableB3'!J167</f>
        <v>1.050897622073376</v>
      </c>
    </row>
    <row r="87" spans="1:8" ht="22.5" hidden="1">
      <c r="A87" s="75"/>
      <c r="B87" s="73">
        <f>'[6]TableB3'!D168</f>
        <v>0.20533389012316003</v>
      </c>
      <c r="C87" s="73">
        <f>'[6]TableB3'!E168</f>
        <v>0.5271011936248516</v>
      </c>
      <c r="D87" s="73">
        <f>'[6]TableB3'!F168</f>
        <v>0.804601401515296</v>
      </c>
      <c r="E87" s="73">
        <f>'[6]TableB3'!G168</f>
        <v>1</v>
      </c>
      <c r="F87" s="73">
        <f>'[6]TableB3'!H168</f>
        <v>1.191190390202456</v>
      </c>
      <c r="G87" s="73">
        <f>'[6]TableB3'!I168</f>
        <v>1.1346014768339585</v>
      </c>
      <c r="H87" s="74">
        <f>'[6]TableB3'!J168</f>
        <v>1.0501468432893646</v>
      </c>
    </row>
    <row r="88" spans="1:8" ht="22.5" hidden="1">
      <c r="A88" s="75"/>
      <c r="B88" s="73">
        <f>'[6]TableB3'!D169</f>
        <v>0.2035642784134832</v>
      </c>
      <c r="C88" s="73">
        <f>'[6]TableB3'!E169</f>
        <v>0.5307810883821019</v>
      </c>
      <c r="D88" s="73">
        <f>'[6]TableB3'!F169</f>
        <v>0.8083002277126324</v>
      </c>
      <c r="E88" s="73">
        <f>'[6]TableB3'!G169</f>
        <v>1</v>
      </c>
      <c r="F88" s="73">
        <f>'[6]TableB3'!H169</f>
        <v>1.1892038618856366</v>
      </c>
      <c r="G88" s="73">
        <f>'[6]TableB3'!I169</f>
        <v>1.134400294036289</v>
      </c>
      <c r="H88" s="74">
        <f>'[6]TableB3'!J169</f>
        <v>1.0493960645053533</v>
      </c>
    </row>
    <row r="89" spans="1:8" ht="22.5" hidden="1">
      <c r="A89" s="75"/>
      <c r="B89" s="73">
        <f>'[6]TableB3'!D170</f>
        <v>0.20179466670380639</v>
      </c>
      <c r="C89" s="73">
        <f>'[6]TableB3'!E170</f>
        <v>0.5344609831393522</v>
      </c>
      <c r="D89" s="73">
        <f>'[6]TableB3'!F170</f>
        <v>0.8119990539099688</v>
      </c>
      <c r="E89" s="73">
        <f>'[6]TableB3'!G170</f>
        <v>1</v>
      </c>
      <c r="F89" s="73">
        <f>'[6]TableB3'!H170</f>
        <v>1.1872173335688172</v>
      </c>
      <c r="G89" s="73">
        <f>'[6]TableB3'!I170</f>
        <v>1.1341991112386194</v>
      </c>
      <c r="H89" s="74">
        <f>'[6]TableB3'!J170</f>
        <v>1.048645285721342</v>
      </c>
    </row>
    <row r="90" spans="1:8" ht="22.5" hidden="1">
      <c r="A90" s="75"/>
      <c r="B90" s="73">
        <f>'[6]TableB3'!D171</f>
        <v>0.20002505499412956</v>
      </c>
      <c r="C90" s="73">
        <f>'[6]TableB3'!E171</f>
        <v>0.5381408778966025</v>
      </c>
      <c r="D90" s="73">
        <f>'[6]TableB3'!F171</f>
        <v>0.8156978801073053</v>
      </c>
      <c r="E90" s="73">
        <f>'[6]TableB3'!G171</f>
        <v>1</v>
      </c>
      <c r="F90" s="73">
        <f>'[6]TableB3'!H171</f>
        <v>1.1852308052519978</v>
      </c>
      <c r="G90" s="73">
        <f>'[6]TableB3'!I171</f>
        <v>1.1339979284409498</v>
      </c>
      <c r="H90" s="74">
        <f>'[6]TableB3'!J171</f>
        <v>1.0478945069373307</v>
      </c>
    </row>
    <row r="91" spans="1:8" ht="22.5" hidden="1">
      <c r="A91" s="75"/>
      <c r="B91" s="73">
        <f>'[6]TableB3'!D172</f>
        <v>0.19825544328445274</v>
      </c>
      <c r="C91" s="73">
        <f>'[6]TableB3'!E172</f>
        <v>0.5418207726538528</v>
      </c>
      <c r="D91" s="73">
        <f>'[6]TableB3'!F172</f>
        <v>0.8193967063046417</v>
      </c>
      <c r="E91" s="73">
        <f>'[6]TableB3'!G172</f>
        <v>1</v>
      </c>
      <c r="F91" s="73">
        <f>'[6]TableB3'!H172</f>
        <v>1.1832442769351783</v>
      </c>
      <c r="G91" s="73">
        <f>'[6]TableB3'!I172</f>
        <v>1.1337967456432803</v>
      </c>
      <c r="H91" s="74">
        <f>'[6]TableB3'!J172</f>
        <v>1.0471437281533194</v>
      </c>
    </row>
    <row r="92" spans="1:8" ht="22.5" hidden="1">
      <c r="A92" s="75"/>
      <c r="B92" s="73">
        <f>'[6]TableB3'!D173</f>
        <v>0.19648583157477592</v>
      </c>
      <c r="C92" s="73">
        <f>'[6]TableB3'!E173</f>
        <v>0.545500667411103</v>
      </c>
      <c r="D92" s="73">
        <f>'[6]TableB3'!F173</f>
        <v>0.8230955325019781</v>
      </c>
      <c r="E92" s="73">
        <f>'[6]TableB3'!G173</f>
        <v>1</v>
      </c>
      <c r="F92" s="73">
        <f>'[6]TableB3'!H173</f>
        <v>1.1812577486183589</v>
      </c>
      <c r="G92" s="73">
        <f>'[6]TableB3'!I173</f>
        <v>1.1335955628456107</v>
      </c>
      <c r="H92" s="74">
        <f>'[6]TableB3'!J173</f>
        <v>1.046392949369308</v>
      </c>
    </row>
    <row r="93" spans="1:8" ht="22.5">
      <c r="A93" s="75">
        <v>1984</v>
      </c>
      <c r="B93" s="73">
        <f>'[6]TableB3'!D174</f>
        <v>0.19471621986509902</v>
      </c>
      <c r="C93" s="73">
        <f>'[6]TableB3'!E174</f>
        <v>0.5491805621683539</v>
      </c>
      <c r="D93" s="73">
        <f>'[6]TableB3'!F174</f>
        <v>0.8267943586993148</v>
      </c>
      <c r="E93" s="73">
        <f>'[6]TableB3'!G174</f>
        <v>1</v>
      </c>
      <c r="F93" s="73">
        <f>'[6]TableB3'!H174</f>
        <v>1.1792712203015403</v>
      </c>
      <c r="G93" s="73">
        <f>'[6]TableB3'!I174</f>
        <v>1.133394380047942</v>
      </c>
      <c r="H93" s="74">
        <f>'[6]TableB3'!J174</f>
        <v>1.0456421705852985</v>
      </c>
    </row>
    <row r="94" spans="1:8" ht="22.5" hidden="1">
      <c r="A94" s="75">
        <f>A93+1</f>
        <v>1985</v>
      </c>
      <c r="B94" s="73">
        <f>'[6]TableB3'!D175</f>
        <v>0.193001214824655</v>
      </c>
      <c r="C94" s="73">
        <f>'[6]TableB3'!E175</f>
        <v>0.5509094662074675</v>
      </c>
      <c r="D94" s="73">
        <f>'[6]TableB3'!F175</f>
        <v>0.8062084783719524</v>
      </c>
      <c r="E94" s="73">
        <f>'[6]TableB3'!G175</f>
        <v>1</v>
      </c>
      <c r="F94" s="73">
        <f>'[6]TableB3'!H175</f>
        <v>1.2070715097661235</v>
      </c>
      <c r="G94" s="73">
        <f>'[6]TableB3'!I175</f>
        <v>1.1323426681074313</v>
      </c>
      <c r="H94" s="74">
        <f>'[6]TableB3'!J175</f>
        <v>1.0953626557735296</v>
      </c>
    </row>
    <row r="95" spans="1:8" ht="22.5" hidden="1">
      <c r="A95" s="75">
        <f>A94+1</f>
        <v>1986</v>
      </c>
      <c r="B95" s="73">
        <f>'[6]TableB3'!D176</f>
        <v>0.19128620978421096</v>
      </c>
      <c r="C95" s="73">
        <f>'[6]TableB3'!E176</f>
        <v>0.5526383702465811</v>
      </c>
      <c r="D95" s="73">
        <f>'[6]TableB3'!F176</f>
        <v>0.78562259804459</v>
      </c>
      <c r="E95" s="73">
        <f>'[6]TableB3'!G176</f>
        <v>1</v>
      </c>
      <c r="F95" s="73">
        <f>'[6]TableB3'!H176</f>
        <v>1.2348717992307068</v>
      </c>
      <c r="G95" s="73">
        <f>'[6]TableB3'!I176</f>
        <v>1.1312909561669207</v>
      </c>
      <c r="H95" s="74">
        <f>'[6]TableB3'!J176</f>
        <v>1.1450831409617608</v>
      </c>
    </row>
    <row r="96" spans="1:8" ht="22.5" hidden="1">
      <c r="A96" s="75" t="e">
        <f>#REF!+1</f>
        <v>#REF!</v>
      </c>
      <c r="B96" s="73">
        <f>'[6]TableB3'!D177</f>
        <v>0.1895712047437669</v>
      </c>
      <c r="C96" s="73">
        <f>'[6]TableB3'!E177</f>
        <v>0.5543672742856949</v>
      </c>
      <c r="D96" s="73">
        <f>'[6]TableB3'!F177</f>
        <v>0.7650367177172276</v>
      </c>
      <c r="E96" s="73">
        <f>'[6]TableB3'!G177</f>
        <v>1</v>
      </c>
      <c r="F96" s="73">
        <f>'[6]TableB3'!H177</f>
        <v>1.2626720886952898</v>
      </c>
      <c r="G96" s="73">
        <f>'[6]TableB3'!I177</f>
        <v>1.1302392442264098</v>
      </c>
      <c r="H96" s="74">
        <f>'[6]TableB3'!J177</f>
        <v>1.1948036261499921</v>
      </c>
    </row>
    <row r="97" spans="1:8" ht="22.5" hidden="1">
      <c r="A97" s="75" t="e">
        <f>A96+1</f>
        <v>#REF!</v>
      </c>
      <c r="B97" s="73">
        <f>'[6]TableB3'!D178</f>
        <v>0.19491415176856142</v>
      </c>
      <c r="C97" s="73">
        <f>'[6]TableB3'!E178</f>
        <v>0.5429281626138107</v>
      </c>
      <c r="D97" s="73">
        <f>'[6]TableB3'!F178</f>
        <v>0.7765441519369208</v>
      </c>
      <c r="E97" s="73">
        <f>'[6]TableB3'!G178</f>
        <v>1</v>
      </c>
      <c r="F97" s="73">
        <f>'[6]TableB3'!H178</f>
        <v>1.24557007181</v>
      </c>
      <c r="G97" s="73">
        <f>'[6]TableB3'!I178</f>
        <v>1.1243318157237134</v>
      </c>
      <c r="H97" s="74">
        <f>'[6]TableB3'!J178</f>
        <v>1.1841970318871258</v>
      </c>
    </row>
    <row r="98" spans="1:8" ht="22.5" hidden="1">
      <c r="A98" s="75" t="e">
        <f>A97+1</f>
        <v>#REF!</v>
      </c>
      <c r="B98" s="73">
        <f>'[6]TableB3'!D179</f>
        <v>0.20025709879335593</v>
      </c>
      <c r="C98" s="73">
        <f>'[6]TableB3'!E179</f>
        <v>0.5314890509419266</v>
      </c>
      <c r="D98" s="73">
        <f>'[6]TableB3'!F179</f>
        <v>0.7880515861566141</v>
      </c>
      <c r="E98" s="73">
        <f>'[6]TableB3'!G179</f>
        <v>1</v>
      </c>
      <c r="F98" s="73">
        <f>'[6]TableB3'!H179</f>
        <v>1.2284680549247102</v>
      </c>
      <c r="G98" s="73">
        <f>'[6]TableB3'!I179</f>
        <v>1.1184243872210171</v>
      </c>
      <c r="H98" s="74">
        <f>'[6]TableB3'!J179</f>
        <v>1.1735904376242594</v>
      </c>
    </row>
    <row r="99" spans="1:8" ht="22.5" hidden="1">
      <c r="A99" s="75" t="e">
        <f>A98+1</f>
        <v>#REF!</v>
      </c>
      <c r="B99" s="73">
        <f>'[6]TableB3'!D180</f>
        <v>0.20560004581815045</v>
      </c>
      <c r="C99" s="73">
        <f>'[6]TableB3'!E180</f>
        <v>0.5200499392700424</v>
      </c>
      <c r="D99" s="73">
        <f>'[6]TableB3'!F180</f>
        <v>0.7995590203763073</v>
      </c>
      <c r="E99" s="73">
        <f>'[6]TableB3'!G180</f>
        <v>1</v>
      </c>
      <c r="F99" s="73">
        <f>'[6]TableB3'!H180</f>
        <v>1.2113660380394204</v>
      </c>
      <c r="G99" s="73">
        <f>'[6]TableB3'!I180</f>
        <v>1.1125169587183208</v>
      </c>
      <c r="H99" s="74">
        <f>'[6]TableB3'!J180</f>
        <v>1.162983843361393</v>
      </c>
    </row>
    <row r="100" spans="1:8" ht="22.5" hidden="1">
      <c r="A100" s="75" t="e">
        <f>A99+1</f>
        <v>#REF!</v>
      </c>
      <c r="B100" s="73">
        <f>'[6]TableB3'!D181</f>
        <v>0.21094299284294496</v>
      </c>
      <c r="C100" s="73">
        <f>'[6]TableB3'!E181</f>
        <v>0.5086108275981582</v>
      </c>
      <c r="D100" s="73">
        <f>'[6]TableB3'!F181</f>
        <v>0.8110664545960006</v>
      </c>
      <c r="E100" s="73">
        <f>'[6]TableB3'!G181</f>
        <v>1</v>
      </c>
      <c r="F100" s="73">
        <f>'[6]TableB3'!H181</f>
        <v>1.1942640211541307</v>
      </c>
      <c r="G100" s="73">
        <f>'[6]TableB3'!I181</f>
        <v>1.1066095302156245</v>
      </c>
      <c r="H100" s="74">
        <f>'[6]TableB3'!J181</f>
        <v>1.1523772490985267</v>
      </c>
    </row>
    <row r="101" spans="1:8" ht="22.5" hidden="1">
      <c r="A101" s="75" t="e">
        <f>A100+1</f>
        <v>#REF!</v>
      </c>
      <c r="B101" s="73">
        <f>'[6]TableB3'!D182</f>
        <v>0.21628593986773947</v>
      </c>
      <c r="C101" s="73">
        <f>'[6]TableB3'!E182</f>
        <v>0.497171715926274</v>
      </c>
      <c r="D101" s="73">
        <f>'[6]TableB3'!F182</f>
        <v>0.8225738888156938</v>
      </c>
      <c r="E101" s="73">
        <f>'[6]TableB3'!G182</f>
        <v>1</v>
      </c>
      <c r="F101" s="73">
        <f>'[6]TableB3'!H182</f>
        <v>1.1771620042688409</v>
      </c>
      <c r="G101" s="73">
        <f>'[6]TableB3'!I182</f>
        <v>1.1007021017129281</v>
      </c>
      <c r="H101" s="74">
        <f>'[6]TableB3'!J182</f>
        <v>1.1417706548356603</v>
      </c>
    </row>
    <row r="102" spans="1:8" ht="22.5" hidden="1">
      <c r="A102" s="75" t="e">
        <f>#REF!+1</f>
        <v>#REF!</v>
      </c>
      <c r="B102" s="73">
        <f>'[6]TableB3'!D183</f>
        <v>0.221628886892534</v>
      </c>
      <c r="C102" s="73">
        <f>'[6]TableB3'!E183</f>
        <v>0.4857326042543898</v>
      </c>
      <c r="D102" s="73">
        <f>'[6]TableB3'!F183</f>
        <v>0.8340813230353871</v>
      </c>
      <c r="E102" s="73">
        <f>'[6]TableB3'!G183</f>
        <v>1</v>
      </c>
      <c r="F102" s="73">
        <f>'[6]TableB3'!H183</f>
        <v>1.160059987383551</v>
      </c>
      <c r="G102" s="73">
        <f>'[6]TableB3'!I183</f>
        <v>1.0947946732102318</v>
      </c>
      <c r="H102" s="74">
        <f>'[6]TableB3'!J183</f>
        <v>1.131164060572794</v>
      </c>
    </row>
    <row r="103" spans="1:8" ht="22.5" hidden="1">
      <c r="A103" s="75" t="e">
        <f>A102+1</f>
        <v>#REF!</v>
      </c>
      <c r="B103" s="73">
        <f>'[6]TableB3'!D184</f>
        <v>0.22697183391732847</v>
      </c>
      <c r="C103" s="73">
        <f>'[6]TableB3'!E184</f>
        <v>0.4742934925825054</v>
      </c>
      <c r="D103" s="73">
        <f>'[6]TableB3'!F184</f>
        <v>0.8455887572550802</v>
      </c>
      <c r="E103" s="73">
        <f>'[6]TableB3'!G184</f>
        <v>1</v>
      </c>
      <c r="F103" s="73">
        <f>'[6]TableB3'!H184</f>
        <v>1.1429579704982618</v>
      </c>
      <c r="G103" s="73">
        <f>'[6]TableB3'!I184</f>
        <v>1.0888872447075357</v>
      </c>
      <c r="H103" s="74">
        <f>'[6]TableB3'!J184</f>
        <v>1.1205574663099278</v>
      </c>
    </row>
    <row r="104" spans="1:8" ht="22.5" hidden="1">
      <c r="A104" s="75" t="e">
        <f>A103+1</f>
        <v>#REF!</v>
      </c>
      <c r="B104" s="73">
        <f>'[6]TableB3'!D185</f>
        <v>0.22099779196891162</v>
      </c>
      <c r="C104" s="73">
        <f>'[6]TableB3'!E185</f>
        <v>0.47114841047978107</v>
      </c>
      <c r="D104" s="73">
        <f>'[6]TableB3'!F185</f>
        <v>0.8146375349345958</v>
      </c>
      <c r="E104" s="73">
        <f>'[6]TableB3'!G185</f>
        <v>1</v>
      </c>
      <c r="F104" s="73">
        <f>'[6]TableB3'!H185</f>
        <v>1.1564768113609791</v>
      </c>
      <c r="G104" s="73">
        <f>'[6]TableB3'!I185</f>
        <v>1.1092411311024035</v>
      </c>
      <c r="H104" s="74">
        <f>'[6]TableB3'!J185</f>
        <v>1.1311157234520581</v>
      </c>
    </row>
    <row r="105" spans="1:8" ht="22.5" hidden="1">
      <c r="A105" s="75" t="e">
        <f>A104+1</f>
        <v>#REF!</v>
      </c>
      <c r="B105" s="73">
        <f>'[6]TableB3'!D186</f>
        <v>0.21502375002049476</v>
      </c>
      <c r="C105" s="73">
        <f>'[6]TableB3'!E186</f>
        <v>0.4680033283770567</v>
      </c>
      <c r="D105" s="73">
        <f>'[6]TableB3'!F186</f>
        <v>0.7836863126141114</v>
      </c>
      <c r="E105" s="73">
        <f>'[6]TableB3'!G186</f>
        <v>1</v>
      </c>
      <c r="F105" s="73">
        <f>'[6]TableB3'!H186</f>
        <v>1.1699956522236965</v>
      </c>
      <c r="G105" s="73">
        <f>'[6]TableB3'!I186</f>
        <v>1.1295950174972713</v>
      </c>
      <c r="H105" s="74">
        <f>'[6]TableB3'!J186</f>
        <v>1.1416739805941885</v>
      </c>
    </row>
    <row r="106" spans="1:8" ht="22.5" hidden="1">
      <c r="A106" s="75" t="e">
        <f>A105+1</f>
        <v>#REF!</v>
      </c>
      <c r="B106" s="73">
        <f>'[6]TableB3'!D187</f>
        <v>0.2090497080720779</v>
      </c>
      <c r="C106" s="73">
        <f>'[6]TableB3'!E187</f>
        <v>0.46485824627433237</v>
      </c>
      <c r="D106" s="73">
        <f>'[6]TableB3'!F187</f>
        <v>0.752735090293627</v>
      </c>
      <c r="E106" s="73">
        <f>'[6]TableB3'!G187</f>
        <v>1</v>
      </c>
      <c r="F106" s="73">
        <f>'[6]TableB3'!H187</f>
        <v>1.1835144930864139</v>
      </c>
      <c r="G106" s="73">
        <f>'[6]TableB3'!I187</f>
        <v>1.149948903892139</v>
      </c>
      <c r="H106" s="74">
        <f>'[6]TableB3'!J187</f>
        <v>1.1522322377363188</v>
      </c>
    </row>
    <row r="107" spans="1:8" ht="22.5" hidden="1">
      <c r="A107" s="75"/>
      <c r="B107" s="73">
        <f>'[6]TableB3'!D188</f>
        <v>0.20307566612366104</v>
      </c>
      <c r="C107" s="73">
        <f>'[6]TableB3'!E188</f>
        <v>0.461713164171608</v>
      </c>
      <c r="D107" s="73">
        <f>'[6]TableB3'!F188</f>
        <v>0.7217838679731425</v>
      </c>
      <c r="E107" s="73">
        <f>'[6]TableB3'!G188</f>
        <v>1</v>
      </c>
      <c r="F107" s="73">
        <f>'[6]TableB3'!H188</f>
        <v>1.1970333339491313</v>
      </c>
      <c r="G107" s="73">
        <f>'[6]TableB3'!I188</f>
        <v>1.170302790287007</v>
      </c>
      <c r="H107" s="74">
        <f>'[6]TableB3'!J188</f>
        <v>1.162790494878449</v>
      </c>
    </row>
    <row r="108" spans="1:8" ht="22.5" hidden="1">
      <c r="A108" s="75"/>
      <c r="B108" s="73">
        <f>'[6]TableB3'!D189</f>
        <v>0.19710162417524418</v>
      </c>
      <c r="C108" s="73">
        <f>'[6]TableB3'!E189</f>
        <v>0.45856808206888366</v>
      </c>
      <c r="D108" s="73">
        <f>'[6]TableB3'!F189</f>
        <v>0.6908326456526581</v>
      </c>
      <c r="E108" s="73">
        <f>'[6]TableB3'!G189</f>
        <v>1</v>
      </c>
      <c r="F108" s="73">
        <f>'[6]TableB3'!H189</f>
        <v>1.2105521748118486</v>
      </c>
      <c r="G108" s="73">
        <f>'[6]TableB3'!I189</f>
        <v>1.1906566766818747</v>
      </c>
      <c r="H108" s="74">
        <f>'[6]TableB3'!J189</f>
        <v>1.1733487520205794</v>
      </c>
    </row>
    <row r="109" spans="1:8" ht="22.5">
      <c r="A109" s="75">
        <v>2000</v>
      </c>
      <c r="B109" s="73">
        <f>'[6]TableB3'!D190</f>
        <v>0.19112758222682738</v>
      </c>
      <c r="C109" s="73">
        <f>'[6]TableB3'!E190</f>
        <v>0.4554229999661593</v>
      </c>
      <c r="D109" s="73">
        <f>'[6]TableB3'!F190</f>
        <v>0.6598814233321739</v>
      </c>
      <c r="E109" s="73">
        <f>'[6]TableB3'!G190</f>
        <v>1</v>
      </c>
      <c r="F109" s="73">
        <f>'[6]TableB3'!H190</f>
        <v>1.224071015674566</v>
      </c>
      <c r="G109" s="73">
        <f>'[6]TableB3'!I190</f>
        <v>1.2110105630767418</v>
      </c>
      <c r="H109" s="74">
        <f>'[6]TableB3'!J190</f>
        <v>1.1839070091627095</v>
      </c>
    </row>
    <row r="110" spans="1:8" ht="22.5" hidden="1">
      <c r="A110" s="75">
        <f>A109+1</f>
        <v>2001</v>
      </c>
      <c r="B110" s="73">
        <f>'[6]TableB3'!D191</f>
        <v>0.20150939564162845</v>
      </c>
      <c r="C110" s="73">
        <f>'[6]TableB3'!E191</f>
        <v>0.44997728225335676</v>
      </c>
      <c r="D110" s="73">
        <f>'[6]TableB3'!F191</f>
        <v>0.6739426775978405</v>
      </c>
      <c r="E110" s="73">
        <f>'[6]TableB3'!G191</f>
        <v>1</v>
      </c>
      <c r="F110" s="73">
        <f>'[6]TableB3'!H191</f>
        <v>1.2048284284892137</v>
      </c>
      <c r="G110" s="73">
        <f>'[6]TableB3'!I191</f>
        <v>1.1852595534546362</v>
      </c>
      <c r="H110" s="74">
        <f>'[6]TableB3'!J191</f>
        <v>1.2103547631277012</v>
      </c>
    </row>
    <row r="111" spans="1:8" ht="22.5" hidden="1">
      <c r="A111" s="75">
        <f>A110+1</f>
        <v>2002</v>
      </c>
      <c r="B111" s="73">
        <f>'[6]TableB3'!D192</f>
        <v>0.2118912090564295</v>
      </c>
      <c r="C111" s="73">
        <f>'[6]TableB3'!E192</f>
        <v>0.4445315645405542</v>
      </c>
      <c r="D111" s="73">
        <f>'[6]TableB3'!F192</f>
        <v>0.6880039318635072</v>
      </c>
      <c r="E111" s="73">
        <f>'[6]TableB3'!G192</f>
        <v>1</v>
      </c>
      <c r="F111" s="73">
        <f>'[6]TableB3'!H192</f>
        <v>1.1855858413038614</v>
      </c>
      <c r="G111" s="73">
        <f>'[6]TableB3'!I192</f>
        <v>1.1595085438325305</v>
      </c>
      <c r="H111" s="74">
        <f>'[6]TableB3'!J192</f>
        <v>1.2368025170926928</v>
      </c>
    </row>
    <row r="112" spans="1:8" ht="22.5" hidden="1">
      <c r="A112" s="75">
        <f>A111+1</f>
        <v>2003</v>
      </c>
      <c r="B112" s="73">
        <f>'[6]TableB3'!D193</f>
        <v>0.22227302247123054</v>
      </c>
      <c r="C112" s="73">
        <f>'[6]TableB3'!E193</f>
        <v>0.43908584682775165</v>
      </c>
      <c r="D112" s="73">
        <f>'[6]TableB3'!F193</f>
        <v>0.7020651861291738</v>
      </c>
      <c r="E112" s="73">
        <f>'[6]TableB3'!G193</f>
        <v>1</v>
      </c>
      <c r="F112" s="73">
        <f>'[6]TableB3'!H193</f>
        <v>1.166343254118509</v>
      </c>
      <c r="G112" s="73">
        <f>'[6]TableB3'!I193</f>
        <v>1.133757534210425</v>
      </c>
      <c r="H112" s="74">
        <f>'[6]TableB3'!J193</f>
        <v>1.2632502710576845</v>
      </c>
    </row>
    <row r="113" spans="1:8" ht="22.5" hidden="1">
      <c r="A113" s="75">
        <f>A112+1</f>
        <v>2004</v>
      </c>
      <c r="B113" s="73">
        <f>'[6]TableB3'!D194</f>
        <v>0.23265483588603159</v>
      </c>
      <c r="C113" s="73">
        <f>'[6]TableB3'!E194</f>
        <v>0.4336401291149491</v>
      </c>
      <c r="D113" s="73">
        <f>'[6]TableB3'!F194</f>
        <v>0.7161264403948404</v>
      </c>
      <c r="E113" s="73">
        <f>'[6]TableB3'!G194</f>
        <v>1</v>
      </c>
      <c r="F113" s="73">
        <f>'[6]TableB3'!H194</f>
        <v>1.1471006669331567</v>
      </c>
      <c r="G113" s="73">
        <f>'[6]TableB3'!I194</f>
        <v>1.1080065245883193</v>
      </c>
      <c r="H113" s="74">
        <f>'[6]TableB3'!J194</f>
        <v>1.2896980250226762</v>
      </c>
    </row>
    <row r="114" spans="1:8" ht="22.5" hidden="1">
      <c r="A114" s="75">
        <f>A113+1</f>
        <v>2005</v>
      </c>
      <c r="B114" s="73">
        <f>'[6]TableB3'!D195</f>
        <v>0.24303664930083263</v>
      </c>
      <c r="C114" s="73">
        <f>'[6]TableB3'!E195</f>
        <v>0.42819441140214654</v>
      </c>
      <c r="D114" s="73">
        <f>'[6]TableB3'!F195</f>
        <v>0.730187694660507</v>
      </c>
      <c r="E114" s="73">
        <f>'[6]TableB3'!G195</f>
        <v>1</v>
      </c>
      <c r="F114" s="73">
        <f>'[6]TableB3'!H195</f>
        <v>1.1278580797478044</v>
      </c>
      <c r="G114" s="73">
        <f>'[6]TableB3'!I195</f>
        <v>1.0822555149662136</v>
      </c>
      <c r="H114" s="74">
        <f>'[6]TableB3'!J195</f>
        <v>1.3161457789876678</v>
      </c>
    </row>
    <row r="115" spans="1:8" ht="23.25" thickBot="1">
      <c r="A115" s="76">
        <v>2006</v>
      </c>
      <c r="B115" s="77">
        <f>'[6]TableB3'!D196</f>
        <v>0.25341846271563373</v>
      </c>
      <c r="C115" s="77">
        <f>'[6]TableB3'!E196</f>
        <v>0.4227486936893439</v>
      </c>
      <c r="D115" s="77">
        <f>'[6]TableB3'!F196</f>
        <v>0.7442489489261734</v>
      </c>
      <c r="E115" s="77">
        <f>'[6]TableB3'!G196</f>
        <v>1</v>
      </c>
      <c r="F115" s="77">
        <f>'[6]TableB3'!H196</f>
        <v>1.1086154925624518</v>
      </c>
      <c r="G115" s="77">
        <f>'[6]TableB3'!I196</f>
        <v>1.056504505344108</v>
      </c>
      <c r="H115" s="78">
        <f>'[6]TableB3'!J196</f>
        <v>1.34259353295266</v>
      </c>
    </row>
    <row r="116" spans="1:8" ht="15" hidden="1">
      <c r="A116" s="4">
        <f>A115+1</f>
        <v>2007</v>
      </c>
      <c r="B116" s="5">
        <f aca="true" t="shared" si="8" ref="B116:H119">B115</f>
        <v>0.25341846271563373</v>
      </c>
      <c r="C116" s="5">
        <f t="shared" si="8"/>
        <v>0.4227486936893439</v>
      </c>
      <c r="D116" s="5">
        <f t="shared" si="8"/>
        <v>0.7442489489261734</v>
      </c>
      <c r="E116" s="5">
        <f t="shared" si="8"/>
        <v>1</v>
      </c>
      <c r="F116" s="5">
        <f t="shared" si="8"/>
        <v>1.1086154925624518</v>
      </c>
      <c r="G116" s="5">
        <f t="shared" si="8"/>
        <v>1.056504505344108</v>
      </c>
      <c r="H116" s="5">
        <f t="shared" si="8"/>
        <v>1.34259353295266</v>
      </c>
    </row>
    <row r="117" spans="1:8" ht="15" hidden="1">
      <c r="A117" s="4">
        <f>A116+1</f>
        <v>2008</v>
      </c>
      <c r="B117" s="5">
        <f t="shared" si="8"/>
        <v>0.25341846271563373</v>
      </c>
      <c r="C117" s="5">
        <f t="shared" si="8"/>
        <v>0.4227486936893439</v>
      </c>
      <c r="D117" s="5">
        <f t="shared" si="8"/>
        <v>0.7442489489261734</v>
      </c>
      <c r="E117" s="5">
        <f t="shared" si="8"/>
        <v>1</v>
      </c>
      <c r="F117" s="5">
        <f t="shared" si="8"/>
        <v>1.1086154925624518</v>
      </c>
      <c r="G117" s="5">
        <f t="shared" si="8"/>
        <v>1.056504505344108</v>
      </c>
      <c r="H117" s="5">
        <f t="shared" si="8"/>
        <v>1.34259353295266</v>
      </c>
    </row>
    <row r="118" spans="1:8" ht="15" hidden="1">
      <c r="A118" s="4">
        <v>2009</v>
      </c>
      <c r="B118" s="5">
        <f t="shared" si="8"/>
        <v>0.25341846271563373</v>
      </c>
      <c r="C118" s="5">
        <f t="shared" si="8"/>
        <v>0.4227486936893439</v>
      </c>
      <c r="D118" s="5">
        <f t="shared" si="8"/>
        <v>0.7442489489261734</v>
      </c>
      <c r="E118" s="5">
        <f t="shared" si="8"/>
        <v>1</v>
      </c>
      <c r="F118" s="5">
        <f t="shared" si="8"/>
        <v>1.1086154925624518</v>
      </c>
      <c r="G118" s="5">
        <f t="shared" si="8"/>
        <v>1.056504505344108</v>
      </c>
      <c r="H118" s="5">
        <f t="shared" si="8"/>
        <v>1.34259353295266</v>
      </c>
    </row>
    <row r="119" spans="1:8" ht="15" hidden="1">
      <c r="A119" s="4">
        <v>2010</v>
      </c>
      <c r="B119" s="5">
        <f t="shared" si="8"/>
        <v>0.25341846271563373</v>
      </c>
      <c r="C119" s="5">
        <f t="shared" si="8"/>
        <v>0.4227486936893439</v>
      </c>
      <c r="D119" s="5">
        <f t="shared" si="8"/>
        <v>0.7442489489261734</v>
      </c>
      <c r="E119" s="5">
        <f t="shared" si="8"/>
        <v>1</v>
      </c>
      <c r="F119" s="5">
        <f t="shared" si="8"/>
        <v>1.1086154925624518</v>
      </c>
      <c r="G119" s="5">
        <f t="shared" si="8"/>
        <v>1.056504505344108</v>
      </c>
      <c r="H119" s="5">
        <f t="shared" si="8"/>
        <v>1.34259353295266</v>
      </c>
    </row>
    <row r="120" spans="1:3" ht="15.75" thickTop="1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  <row r="128" spans="1:3" ht="15">
      <c r="A128" s="7"/>
      <c r="B128" s="7"/>
      <c r="C128" s="7"/>
    </row>
    <row r="129" spans="1:3" ht="15">
      <c r="A129" s="7"/>
      <c r="B129" s="7"/>
      <c r="C129" s="7"/>
    </row>
    <row r="130" spans="1:3" ht="15">
      <c r="A130" s="7"/>
      <c r="B130" s="7"/>
      <c r="C130" s="7"/>
    </row>
    <row r="131" spans="1:3" ht="15">
      <c r="A131" s="7"/>
      <c r="B131" s="7"/>
      <c r="C131" s="7"/>
    </row>
    <row r="132" spans="1:3" ht="15">
      <c r="A132" s="7"/>
      <c r="B132" s="7"/>
      <c r="C132" s="7"/>
    </row>
    <row r="133" spans="1:3" ht="15">
      <c r="A133" s="7"/>
      <c r="B133" s="7"/>
      <c r="C133" s="7"/>
    </row>
    <row r="134" spans="1:3" ht="15">
      <c r="A134" s="7"/>
      <c r="B134" s="7"/>
      <c r="C134" s="7"/>
    </row>
    <row r="135" spans="1:3" ht="15">
      <c r="A135" s="7"/>
      <c r="B135" s="7"/>
      <c r="C135" s="7"/>
    </row>
    <row r="136" spans="1:3" ht="15">
      <c r="A136" s="7"/>
      <c r="B136" s="7"/>
      <c r="C136" s="7"/>
    </row>
    <row r="137" spans="1:3" ht="15">
      <c r="A137" s="7"/>
      <c r="B137" s="7"/>
      <c r="C137" s="7"/>
    </row>
    <row r="138" spans="1:3" ht="15">
      <c r="A138" s="7"/>
      <c r="B138" s="7"/>
      <c r="C138" s="7"/>
    </row>
    <row r="139" spans="1:3" ht="15">
      <c r="A139" s="7"/>
      <c r="B139" s="7"/>
      <c r="C139" s="7"/>
    </row>
    <row r="140" spans="1:3" ht="15">
      <c r="A140" s="7"/>
      <c r="B140" s="7"/>
      <c r="C140" s="7"/>
    </row>
    <row r="141" spans="1:3" ht="15">
      <c r="A141" s="7"/>
      <c r="B141" s="7"/>
      <c r="C141" s="7"/>
    </row>
    <row r="142" spans="1:3" ht="15">
      <c r="A142" s="7"/>
      <c r="B142" s="7"/>
      <c r="C142" s="7"/>
    </row>
    <row r="143" spans="1:3" ht="15">
      <c r="A143" s="7"/>
      <c r="B143" s="7"/>
      <c r="C143" s="7"/>
    </row>
    <row r="144" spans="1:3" ht="15">
      <c r="A144" s="7"/>
      <c r="B144" s="7"/>
      <c r="C144" s="7"/>
    </row>
    <row r="145" spans="1:3" ht="15">
      <c r="A145" s="7"/>
      <c r="B145" s="7"/>
      <c r="C145" s="7"/>
    </row>
    <row r="146" spans="1:3" ht="15">
      <c r="A146" s="7"/>
      <c r="B146" s="7"/>
      <c r="C146" s="7"/>
    </row>
    <row r="147" spans="1:3" ht="15">
      <c r="A147" s="7"/>
      <c r="B147" s="7"/>
      <c r="C147" s="7"/>
    </row>
    <row r="148" spans="1:3" ht="15">
      <c r="A148" s="7"/>
      <c r="B148" s="7"/>
      <c r="C148" s="7"/>
    </row>
    <row r="149" spans="1:3" ht="15">
      <c r="A149" s="7"/>
      <c r="B149" s="7"/>
      <c r="C149" s="7"/>
    </row>
    <row r="150" spans="1:3" ht="15">
      <c r="A150" s="7"/>
      <c r="B150" s="7"/>
      <c r="C150" s="7"/>
    </row>
    <row r="151" spans="1:3" ht="15">
      <c r="A151" s="7"/>
      <c r="B151" s="7"/>
      <c r="C151" s="7"/>
    </row>
    <row r="152" spans="1:3" ht="15">
      <c r="A152" s="7"/>
      <c r="B152" s="7"/>
      <c r="C152" s="7"/>
    </row>
    <row r="153" spans="1:3" ht="15">
      <c r="A153" s="7"/>
      <c r="B153" s="7"/>
      <c r="C153" s="7"/>
    </row>
    <row r="154" spans="1:3" ht="15">
      <c r="A154" s="7"/>
      <c r="B154" s="7"/>
      <c r="C154" s="7"/>
    </row>
    <row r="155" spans="1:3" ht="15">
      <c r="A155" s="7"/>
      <c r="B155" s="7"/>
      <c r="C155" s="7"/>
    </row>
    <row r="156" spans="1:3" ht="15">
      <c r="A156" s="7"/>
      <c r="B156" s="7"/>
      <c r="C156" s="7"/>
    </row>
    <row r="157" spans="1:3" ht="15">
      <c r="A157" s="7"/>
      <c r="B157" s="7"/>
      <c r="C157" s="7"/>
    </row>
    <row r="158" spans="1:3" ht="15">
      <c r="A158" s="7"/>
      <c r="B158" s="7"/>
      <c r="C158" s="7"/>
    </row>
    <row r="159" spans="1:3" ht="15">
      <c r="A159" s="7"/>
      <c r="B159" s="7"/>
      <c r="C159" s="7"/>
    </row>
    <row r="160" spans="1:3" ht="15">
      <c r="A160" s="7"/>
      <c r="B160" s="7"/>
      <c r="C160" s="7"/>
    </row>
    <row r="161" spans="1:3" ht="15">
      <c r="A161" s="7"/>
      <c r="B161" s="7"/>
      <c r="C161" s="7"/>
    </row>
    <row r="162" spans="1:3" ht="15">
      <c r="A162" s="7"/>
      <c r="B162" s="7"/>
      <c r="C162" s="7"/>
    </row>
    <row r="163" spans="1:3" ht="15">
      <c r="A163" s="7"/>
      <c r="B163" s="7"/>
      <c r="C163" s="7"/>
    </row>
    <row r="164" spans="1:3" ht="15">
      <c r="A164" s="7"/>
      <c r="B164" s="7"/>
      <c r="C164" s="7"/>
    </row>
    <row r="165" spans="1:3" ht="15">
      <c r="A165" s="7"/>
      <c r="B165" s="7"/>
      <c r="C165" s="7"/>
    </row>
    <row r="166" spans="1:3" ht="15">
      <c r="A166" s="7"/>
      <c r="B166" s="7"/>
      <c r="C166" s="7"/>
    </row>
    <row r="167" spans="1:3" ht="15">
      <c r="A167" s="7"/>
      <c r="B167" s="7"/>
      <c r="C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</sheetData>
  <mergeCells count="9">
    <mergeCell ref="A2:H2"/>
    <mergeCell ref="A3:H3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7:L13"/>
  <sheetViews>
    <sheetView workbookViewId="0" topLeftCell="A1">
      <selection activeCell="B7" sqref="B7:L13"/>
    </sheetView>
  </sheetViews>
  <sheetFormatPr defaultColWidth="11.421875" defaultRowHeight="12.75"/>
  <cols>
    <col min="1" max="1" width="5.7109375" style="0" customWidth="1"/>
  </cols>
  <sheetData>
    <row r="7" spans="2:12" ht="49.5" customHeight="1">
      <c r="B7" s="114" t="s">
        <v>86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10" spans="11:12" ht="60" customHeight="1">
      <c r="K10" s="113" t="s">
        <v>82</v>
      </c>
      <c r="L10" s="113"/>
    </row>
    <row r="11" spans="2:12" ht="13.5" customHeight="1" thickBo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1" ht="13.5" thickTop="1">
      <c r="B12" s="35"/>
      <c r="D12" s="35"/>
      <c r="F12" s="35"/>
      <c r="I12" s="35"/>
      <c r="K12" s="35"/>
    </row>
    <row r="13" spans="2:12" ht="60" customHeight="1">
      <c r="B13" s="113" t="s">
        <v>77</v>
      </c>
      <c r="C13" s="113"/>
      <c r="D13" s="113" t="s">
        <v>78</v>
      </c>
      <c r="E13" s="113"/>
      <c r="F13" s="113" t="s">
        <v>79</v>
      </c>
      <c r="G13" s="113"/>
      <c r="I13" s="113" t="s">
        <v>80</v>
      </c>
      <c r="J13" s="113"/>
      <c r="K13" s="113" t="s">
        <v>81</v>
      </c>
      <c r="L13" s="113"/>
    </row>
  </sheetData>
  <mergeCells count="7">
    <mergeCell ref="K13:L13"/>
    <mergeCell ref="K10:L10"/>
    <mergeCell ref="B7:L7"/>
    <mergeCell ref="B13:C13"/>
    <mergeCell ref="D13:E13"/>
    <mergeCell ref="F13:G13"/>
    <mergeCell ref="I13:J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H11"/>
    </sheetView>
  </sheetViews>
  <sheetFormatPr defaultColWidth="11.421875" defaultRowHeight="12.75"/>
  <cols>
    <col min="1" max="8" width="16.7109375" style="0" customWidth="1"/>
  </cols>
  <sheetData>
    <row r="1" ht="13.5" thickBot="1"/>
    <row r="2" spans="1:8" ht="23.25" thickTop="1">
      <c r="A2" s="102" t="s">
        <v>70</v>
      </c>
      <c r="B2" s="103"/>
      <c r="C2" s="103"/>
      <c r="D2" s="103"/>
      <c r="E2" s="103"/>
      <c r="F2" s="103"/>
      <c r="G2" s="103"/>
      <c r="H2" s="104"/>
    </row>
    <row r="3" spans="1:8" ht="9.75" customHeight="1">
      <c r="A3" s="55"/>
      <c r="B3" s="23"/>
      <c r="C3" s="23"/>
      <c r="D3" s="23"/>
      <c r="E3" s="23"/>
      <c r="F3" s="23"/>
      <c r="G3" s="29"/>
      <c r="H3" s="56"/>
    </row>
    <row r="4" spans="1:8" ht="139.5" customHeight="1">
      <c r="A4" s="101"/>
      <c r="B4" s="67" t="s">
        <v>89</v>
      </c>
      <c r="C4" s="67" t="s">
        <v>88</v>
      </c>
      <c r="D4" s="67" t="s">
        <v>65</v>
      </c>
      <c r="E4" s="67" t="s">
        <v>87</v>
      </c>
      <c r="F4" s="67" t="s">
        <v>67</v>
      </c>
      <c r="G4" s="67" t="s">
        <v>90</v>
      </c>
      <c r="H4" s="82" t="s">
        <v>69</v>
      </c>
    </row>
    <row r="5" spans="1:8" ht="75" customHeight="1" thickBot="1">
      <c r="A5" s="101"/>
      <c r="B5" s="68" t="s">
        <v>26</v>
      </c>
      <c r="C5" s="68" t="s">
        <v>64</v>
      </c>
      <c r="D5" s="89" t="s">
        <v>66</v>
      </c>
      <c r="E5" s="68" t="s">
        <v>110</v>
      </c>
      <c r="F5" s="68" t="s">
        <v>27</v>
      </c>
      <c r="G5" s="68" t="s">
        <v>68</v>
      </c>
      <c r="H5" s="83" t="s">
        <v>111</v>
      </c>
    </row>
    <row r="6" spans="1:8" ht="30" customHeight="1" thickBot="1">
      <c r="A6" s="59" t="s">
        <v>29</v>
      </c>
      <c r="B6" s="31">
        <f>'[3]TableA12'!$B202</f>
        <v>0.018084267185350056</v>
      </c>
      <c r="C6" s="31">
        <f>'[3]TableA12'!$G202</f>
        <v>0.06797803434396761</v>
      </c>
      <c r="D6" s="30">
        <f>'[3]TableA12'!$J202</f>
        <v>0.1922482187279295</v>
      </c>
      <c r="E6" s="31">
        <f>'[3]TableA12'!$L202</f>
        <v>0.05418897578123455</v>
      </c>
      <c r="F6" s="24">
        <f>'[3]TableA12'!$P202</f>
        <v>-0.0010159673879434003</v>
      </c>
      <c r="G6" s="24">
        <f>'[3]TableA12'!$Q202</f>
        <v>-0.0032020806321227187</v>
      </c>
      <c r="H6" s="84">
        <f>'[3]TableA12'!$R202</f>
        <v>0.049970927761168425</v>
      </c>
    </row>
    <row r="7" spans="1:8" ht="30" customHeight="1" thickBot="1">
      <c r="A7" s="61" t="s">
        <v>30</v>
      </c>
      <c r="B7" s="31">
        <f>'[3]TableA12'!$B203</f>
        <v>0.009824784295229705</v>
      </c>
      <c r="C7" s="31">
        <f>'[3]TableA12'!$G203</f>
        <v>0.05915094110854116</v>
      </c>
      <c r="D7" s="30">
        <f>'[3]TableA12'!$J203</f>
        <v>0.0830080368726094</v>
      </c>
      <c r="E7" s="31">
        <f>'[3]TableA12'!$L203</f>
        <v>0.05428435346945529</v>
      </c>
      <c r="F7" s="24">
        <f>'[3]TableA12'!$P203</f>
        <v>-0.001476725575779282</v>
      </c>
      <c r="G7" s="24">
        <f>'[3]TableA12'!$Q203</f>
        <v>0</v>
      </c>
      <c r="H7" s="84">
        <f>'[3]TableA12'!$R203</f>
        <v>0.05280762789367601</v>
      </c>
    </row>
    <row r="8" spans="1:8" ht="30" customHeight="1" thickBot="1">
      <c r="A8" s="59" t="s">
        <v>31</v>
      </c>
      <c r="B8" s="31">
        <f>'[3]TableA12'!$B204</f>
        <v>0.026150057428372397</v>
      </c>
      <c r="C8" s="31">
        <f>'[3]TableA12'!$G204</f>
        <v>0.07787511139636728</v>
      </c>
      <c r="D8" s="30">
        <f>'[3]TableA12'!$J204</f>
        <v>0.31396042488635284</v>
      </c>
      <c r="E8" s="31">
        <f>'[3]TableA12'!$L204</f>
        <v>0.05415011478071631</v>
      </c>
      <c r="F8" s="24">
        <f>'[3]TableA12'!$P204</f>
        <v>-0.0009512804166579292</v>
      </c>
      <c r="G8" s="24">
        <f>'[3]TableA12'!$Q204</f>
        <v>-0.006759948001147962</v>
      </c>
      <c r="H8" s="84">
        <f>'[3]TableA12'!$R204</f>
        <v>0.04643888636291043</v>
      </c>
    </row>
    <row r="9" spans="1:8" ht="30" customHeight="1">
      <c r="A9" s="61" t="s">
        <v>32</v>
      </c>
      <c r="B9" s="32">
        <f>'[3]TableA12'!$B205</f>
        <v>0.01329029400352022</v>
      </c>
      <c r="C9" s="90">
        <f>'[3]TableA12'!$G205</f>
        <v>0.07859032977880294</v>
      </c>
      <c r="D9" s="91">
        <f>'[3]TableA12'!$J205</f>
        <v>0.20530812343306318</v>
      </c>
      <c r="E9" s="90">
        <f>'[3]TableA12'!$L205</f>
        <v>0.06396444368696715</v>
      </c>
      <c r="F9" s="28">
        <f>'[3]TableA12'!$P205</f>
        <v>-0.025507842920524954</v>
      </c>
      <c r="G9" s="28">
        <f>'[3]TableA12'!$Q205</f>
        <v>-0.02034598090615613</v>
      </c>
      <c r="H9" s="85">
        <f>'[3]TableA12'!$R205</f>
        <v>0.018110619860286073</v>
      </c>
    </row>
    <row r="10" spans="1:8" ht="30" customHeight="1">
      <c r="A10" s="61" t="s">
        <v>33</v>
      </c>
      <c r="B10" s="33">
        <f>'[3]TableA12'!$B206</f>
        <v>0.051669952142082476</v>
      </c>
      <c r="C10" s="92">
        <f>'[3]TableA12'!$G206</f>
        <v>0.08960375418456616</v>
      </c>
      <c r="D10" s="93">
        <f>'[3]TableA12'!$J206</f>
        <v>0.3375958592431075</v>
      </c>
      <c r="E10" s="92">
        <f>'[3]TableA12'!$L206</f>
        <v>0.05967291091909996</v>
      </c>
      <c r="F10" s="25">
        <f>'[3]TableA12'!$P206</f>
        <v>0.008387342498123526</v>
      </c>
      <c r="G10" s="25">
        <f>'[3]TableA12'!$Q206</f>
        <v>0</v>
      </c>
      <c r="H10" s="86">
        <f>'[3]TableA12'!$R206</f>
        <v>0.06806025341722348</v>
      </c>
    </row>
    <row r="11" spans="1:8" ht="30" customHeight="1" thickBot="1">
      <c r="A11" s="64" t="s">
        <v>34</v>
      </c>
      <c r="B11" s="87">
        <f>'[3]TableA12'!$B207</f>
        <v>0.016517058927359107</v>
      </c>
      <c r="C11" s="94">
        <f>'[3]TableA12'!$G207</f>
        <v>0.06923689950303119</v>
      </c>
      <c r="D11" s="95">
        <f>'[3]TableA12'!$J207</f>
        <v>0.3877326167382121</v>
      </c>
      <c r="E11" s="94">
        <f>'[3]TableA12'!$L207</f>
        <v>0.04263312808163297</v>
      </c>
      <c r="F11" s="65">
        <f>'[3]TableA12'!$P207</f>
        <v>0.010351553834622865</v>
      </c>
      <c r="G11" s="65">
        <f>'[3]TableA12'!$Q207</f>
        <v>0</v>
      </c>
      <c r="H11" s="88">
        <f>'[3]TableA12'!$R207</f>
        <v>0.052984681916255834</v>
      </c>
    </row>
    <row r="12" spans="1:8" ht="30" customHeight="1" thickTop="1">
      <c r="A12" s="115"/>
      <c r="B12" s="115"/>
      <c r="C12" s="115"/>
      <c r="D12" s="115"/>
      <c r="E12" s="115"/>
      <c r="F12" s="115"/>
      <c r="G12" s="115"/>
      <c r="H12" s="115"/>
    </row>
    <row r="13" spans="1:8" ht="12.75">
      <c r="A13" s="17"/>
      <c r="B13" s="18"/>
      <c r="C13" s="18"/>
      <c r="D13" s="19"/>
      <c r="E13" s="19"/>
      <c r="F13" s="19"/>
      <c r="G13" s="19"/>
      <c r="H13" s="20"/>
    </row>
    <row r="14" spans="1:7" ht="12.75">
      <c r="A14" s="16"/>
      <c r="B14" s="21"/>
      <c r="C14" s="21"/>
      <c r="D14" s="21"/>
      <c r="E14" s="21"/>
      <c r="F14" s="21"/>
      <c r="G14" s="21"/>
    </row>
    <row r="15" spans="1:7" ht="12.75">
      <c r="A15" s="16"/>
      <c r="B15" s="21"/>
      <c r="C15" s="21"/>
      <c r="D15" s="21"/>
      <c r="E15" s="21"/>
      <c r="F15" s="21"/>
      <c r="G15" s="21"/>
    </row>
    <row r="16" spans="1:7" ht="12.75">
      <c r="A16" s="16"/>
      <c r="B16" s="21"/>
      <c r="C16" s="21"/>
      <c r="D16" s="21"/>
      <c r="E16" s="21"/>
      <c r="F16" s="21"/>
      <c r="G16" s="21"/>
    </row>
    <row r="17" spans="1:7" ht="12.75">
      <c r="A17" s="16"/>
      <c r="B17" s="21"/>
      <c r="C17" s="21"/>
      <c r="D17" s="21"/>
      <c r="E17" s="21"/>
      <c r="F17" s="21"/>
      <c r="G17" s="21"/>
    </row>
    <row r="18" spans="1:7" ht="12.75">
      <c r="A18" s="16"/>
      <c r="B18" s="21"/>
      <c r="C18" s="21"/>
      <c r="D18" s="21"/>
      <c r="E18" s="21"/>
      <c r="F18" s="21"/>
      <c r="G18" s="21"/>
    </row>
    <row r="19" spans="1:7" ht="12.75">
      <c r="A19" s="16"/>
      <c r="B19" s="21"/>
      <c r="C19" s="21"/>
      <c r="D19" s="21"/>
      <c r="E19" s="21"/>
      <c r="F19" s="21"/>
      <c r="G19" s="21"/>
    </row>
    <row r="20" spans="1:7" ht="12.75">
      <c r="A20" s="16"/>
      <c r="B20" s="21"/>
      <c r="C20" s="21"/>
      <c r="D20" s="21"/>
      <c r="E20" s="21"/>
      <c r="F20" s="21"/>
      <c r="G20" s="21"/>
    </row>
    <row r="21" spans="1:7" ht="12.75">
      <c r="A21" s="16"/>
      <c r="B21" s="21"/>
      <c r="C21" s="21"/>
      <c r="D21" s="21"/>
      <c r="E21" s="21"/>
      <c r="F21" s="21"/>
      <c r="G21" s="21"/>
    </row>
    <row r="22" spans="1:7" ht="12.75">
      <c r="A22" s="16"/>
      <c r="B22" s="21"/>
      <c r="C22" s="21"/>
      <c r="D22" s="21"/>
      <c r="E22" s="21"/>
      <c r="F22" s="21"/>
      <c r="G22" s="21"/>
    </row>
    <row r="23" spans="1:7" ht="12.75">
      <c r="A23" s="16"/>
      <c r="B23" s="21"/>
      <c r="C23" s="21"/>
      <c r="D23" s="21"/>
      <c r="E23" s="21"/>
      <c r="F23" s="21"/>
      <c r="G23" s="21"/>
    </row>
    <row r="24" spans="1:7" ht="12.75">
      <c r="A24" s="16"/>
      <c r="B24" s="21"/>
      <c r="C24" s="21"/>
      <c r="D24" s="21"/>
      <c r="E24" s="21"/>
      <c r="F24" s="21"/>
      <c r="G24" s="21"/>
    </row>
    <row r="25" spans="1:7" ht="12.75">
      <c r="A25" s="16"/>
      <c r="B25" s="21"/>
      <c r="C25" s="21"/>
      <c r="D25" s="21"/>
      <c r="E25" s="21"/>
      <c r="F25" s="21"/>
      <c r="G25" s="21"/>
    </row>
    <row r="26" spans="1:7" ht="12.75">
      <c r="A26" s="16"/>
      <c r="B26" s="21"/>
      <c r="C26" s="21"/>
      <c r="D26" s="21"/>
      <c r="E26" s="21"/>
      <c r="F26" s="21"/>
      <c r="G26" s="21"/>
    </row>
    <row r="27" spans="1:7" ht="12.75">
      <c r="A27" s="16"/>
      <c r="B27" s="21"/>
      <c r="C27" s="21"/>
      <c r="D27" s="21"/>
      <c r="E27" s="21"/>
      <c r="F27" s="21"/>
      <c r="G27" s="21"/>
    </row>
    <row r="28" spans="1:7" ht="12.75">
      <c r="A28" s="16"/>
      <c r="B28" s="21"/>
      <c r="C28" s="21"/>
      <c r="D28" s="21"/>
      <c r="E28" s="21"/>
      <c r="F28" s="21"/>
      <c r="G28" s="21"/>
    </row>
    <row r="29" spans="1:7" ht="12.75">
      <c r="A29" s="16"/>
      <c r="B29" s="21"/>
      <c r="C29" s="21"/>
      <c r="D29" s="21"/>
      <c r="E29" s="21"/>
      <c r="F29" s="21"/>
      <c r="G29" s="21"/>
    </row>
    <row r="30" spans="1:7" ht="12.75">
      <c r="A30" s="16"/>
      <c r="B30" s="21"/>
      <c r="C30" s="21"/>
      <c r="D30" s="21"/>
      <c r="E30" s="21"/>
      <c r="F30" s="21"/>
      <c r="G30" s="21"/>
    </row>
    <row r="31" spans="1:7" ht="12.75">
      <c r="A31" s="16"/>
      <c r="B31" s="21"/>
      <c r="C31" s="21"/>
      <c r="D31" s="21"/>
      <c r="E31" s="21"/>
      <c r="F31" s="21"/>
      <c r="G31" s="21"/>
    </row>
    <row r="32" spans="1:7" ht="12.75">
      <c r="A32" s="16"/>
      <c r="B32" s="21"/>
      <c r="C32" s="21"/>
      <c r="D32" s="21"/>
      <c r="E32" s="21"/>
      <c r="F32" s="21"/>
      <c r="G32" s="21"/>
    </row>
    <row r="33" spans="1:7" ht="12.75">
      <c r="A33" s="16"/>
      <c r="B33" s="21"/>
      <c r="C33" s="21"/>
      <c r="D33" s="21"/>
      <c r="E33" s="21"/>
      <c r="F33" s="21"/>
      <c r="G33" s="21"/>
    </row>
    <row r="34" spans="1:7" ht="12.75">
      <c r="A34" s="16"/>
      <c r="B34" s="21"/>
      <c r="C34" s="21"/>
      <c r="D34" s="21"/>
      <c r="E34" s="21"/>
      <c r="F34" s="21"/>
      <c r="G34" s="21"/>
    </row>
    <row r="35" spans="1:7" ht="12.75">
      <c r="A35" s="16"/>
      <c r="B35" s="21"/>
      <c r="C35" s="21"/>
      <c r="D35" s="21"/>
      <c r="E35" s="21"/>
      <c r="F35" s="21"/>
      <c r="G35" s="21"/>
    </row>
    <row r="36" spans="1:7" ht="12.75">
      <c r="A36" s="16"/>
      <c r="B36" s="21"/>
      <c r="C36" s="21"/>
      <c r="D36" s="21"/>
      <c r="E36" s="21"/>
      <c r="F36" s="21"/>
      <c r="G36" s="21"/>
    </row>
    <row r="37" spans="1:7" ht="12.75">
      <c r="A37" s="16"/>
      <c r="B37" s="21"/>
      <c r="C37" s="21"/>
      <c r="D37" s="21"/>
      <c r="E37" s="21"/>
      <c r="F37" s="21"/>
      <c r="G37" s="21"/>
    </row>
    <row r="38" spans="1:7" ht="12.75">
      <c r="A38" s="16"/>
      <c r="B38" s="21"/>
      <c r="C38" s="21"/>
      <c r="D38" s="21"/>
      <c r="E38" s="21"/>
      <c r="F38" s="21"/>
      <c r="G38" s="21"/>
    </row>
    <row r="39" spans="1:7" ht="12.75">
      <c r="A39" s="16"/>
      <c r="B39" s="21"/>
      <c r="C39" s="21"/>
      <c r="D39" s="21"/>
      <c r="E39" s="21"/>
      <c r="F39" s="21"/>
      <c r="G39" s="21"/>
    </row>
    <row r="40" spans="1:7" ht="12.75">
      <c r="A40" s="16"/>
      <c r="B40" s="21"/>
      <c r="C40" s="21"/>
      <c r="D40" s="21"/>
      <c r="E40" s="21"/>
      <c r="F40" s="21"/>
      <c r="G40" s="21"/>
    </row>
    <row r="41" spans="1:7" ht="12.75">
      <c r="A41" s="16"/>
      <c r="B41" s="21"/>
      <c r="C41" s="21"/>
      <c r="D41" s="21"/>
      <c r="E41" s="21"/>
      <c r="F41" s="21"/>
      <c r="G41" s="21"/>
    </row>
    <row r="42" spans="1:7" ht="12.75">
      <c r="A42" s="16"/>
      <c r="B42" s="21"/>
      <c r="C42" s="21"/>
      <c r="D42" s="21"/>
      <c r="E42" s="21"/>
      <c r="F42" s="21"/>
      <c r="G42" s="21"/>
    </row>
    <row r="43" spans="1:7" ht="12.75">
      <c r="A43" s="16"/>
      <c r="B43" s="21"/>
      <c r="C43" s="21"/>
      <c r="D43" s="21"/>
      <c r="E43" s="21"/>
      <c r="F43" s="21"/>
      <c r="G43" s="21"/>
    </row>
    <row r="44" spans="1:7" ht="12.75">
      <c r="A44" s="16"/>
      <c r="B44" s="21"/>
      <c r="C44" s="21"/>
      <c r="D44" s="21"/>
      <c r="E44" s="21"/>
      <c r="F44" s="21"/>
      <c r="G44" s="21"/>
    </row>
    <row r="45" spans="1:7" ht="12.75">
      <c r="A45" s="16"/>
      <c r="B45" s="21"/>
      <c r="C45" s="21"/>
      <c r="D45" s="21"/>
      <c r="E45" s="21"/>
      <c r="F45" s="21"/>
      <c r="G45" s="21"/>
    </row>
    <row r="46" spans="1:7" ht="12.75">
      <c r="A46" s="16"/>
      <c r="B46" s="21"/>
      <c r="C46" s="21"/>
      <c r="D46" s="21"/>
      <c r="E46" s="21"/>
      <c r="F46" s="21"/>
      <c r="G46" s="21"/>
    </row>
    <row r="47" spans="2:7" ht="12.75">
      <c r="B47" s="22"/>
      <c r="C47" s="22"/>
      <c r="D47" s="22"/>
      <c r="E47" s="22"/>
      <c r="F47" s="22"/>
      <c r="G47" s="22"/>
    </row>
    <row r="48" spans="2:7" ht="12.75">
      <c r="B48" s="22"/>
      <c r="C48" s="22"/>
      <c r="D48" s="22"/>
      <c r="E48" s="22"/>
      <c r="F48" s="22"/>
      <c r="G48" s="22"/>
    </row>
    <row r="49" spans="2:7" ht="12.75">
      <c r="B49" s="22"/>
      <c r="C49" s="22"/>
      <c r="D49" s="22"/>
      <c r="E49" s="22"/>
      <c r="F49" s="22"/>
      <c r="G49" s="22"/>
    </row>
    <row r="50" spans="2:7" ht="12.75">
      <c r="B50" s="22"/>
      <c r="C50" s="22"/>
      <c r="D50" s="22"/>
      <c r="E50" s="22"/>
      <c r="F50" s="22"/>
      <c r="G50" s="22"/>
    </row>
    <row r="51" spans="2:7" ht="12.75">
      <c r="B51" s="22"/>
      <c r="C51" s="22"/>
      <c r="D51" s="22"/>
      <c r="E51" s="22"/>
      <c r="F51" s="22"/>
      <c r="G51" s="22"/>
    </row>
    <row r="52" spans="2:7" ht="12.75">
      <c r="B52" s="22"/>
      <c r="C52" s="22"/>
      <c r="D52" s="22"/>
      <c r="E52" s="22"/>
      <c r="F52" s="22"/>
      <c r="G52" s="22"/>
    </row>
    <row r="53" spans="2:7" ht="12.75">
      <c r="B53" s="22"/>
      <c r="C53" s="22"/>
      <c r="D53" s="22"/>
      <c r="E53" s="22"/>
      <c r="F53" s="22"/>
      <c r="G53" s="22"/>
    </row>
    <row r="54" spans="2:7" ht="12.75">
      <c r="B54" s="22"/>
      <c r="C54" s="22"/>
      <c r="D54" s="22"/>
      <c r="E54" s="22"/>
      <c r="F54" s="22"/>
      <c r="G54" s="22"/>
    </row>
    <row r="55" spans="2:7" ht="12.75">
      <c r="B55" s="22"/>
      <c r="C55" s="22"/>
      <c r="D55" s="22"/>
      <c r="E55" s="22"/>
      <c r="F55" s="22"/>
      <c r="G55" s="22"/>
    </row>
    <row r="56" spans="2:7" ht="12.75">
      <c r="B56" s="22"/>
      <c r="C56" s="22"/>
      <c r="D56" s="22"/>
      <c r="E56" s="22"/>
      <c r="F56" s="22"/>
      <c r="G56" s="22"/>
    </row>
    <row r="57" spans="2:7" ht="12.75">
      <c r="B57" s="22"/>
      <c r="C57" s="22"/>
      <c r="D57" s="22"/>
      <c r="E57" s="22"/>
      <c r="F57" s="22"/>
      <c r="G57" s="22"/>
    </row>
    <row r="58" spans="2:7" ht="12.75">
      <c r="B58" s="22"/>
      <c r="C58" s="22"/>
      <c r="D58" s="22"/>
      <c r="E58" s="22"/>
      <c r="F58" s="22"/>
      <c r="G58" s="22"/>
    </row>
    <row r="59" spans="2:7" ht="12.75">
      <c r="B59" s="22"/>
      <c r="C59" s="22"/>
      <c r="D59" s="22"/>
      <c r="E59" s="22"/>
      <c r="F59" s="22"/>
      <c r="G59" s="22"/>
    </row>
    <row r="60" spans="2:7" ht="12.75">
      <c r="B60" s="22"/>
      <c r="C60" s="22"/>
      <c r="D60" s="22"/>
      <c r="E60" s="22"/>
      <c r="F60" s="22"/>
      <c r="G60" s="22"/>
    </row>
    <row r="61" spans="2:7" ht="12.75">
      <c r="B61" s="22"/>
      <c r="C61" s="22"/>
      <c r="D61" s="22"/>
      <c r="E61" s="22"/>
      <c r="F61" s="22"/>
      <c r="G61" s="22"/>
    </row>
    <row r="62" spans="2:7" ht="12.75">
      <c r="B62" s="22"/>
      <c r="C62" s="22"/>
      <c r="D62" s="22"/>
      <c r="E62" s="22"/>
      <c r="F62" s="22"/>
      <c r="G62" s="22"/>
    </row>
    <row r="63" spans="2:7" ht="12.75">
      <c r="B63" s="22"/>
      <c r="C63" s="22"/>
      <c r="D63" s="22"/>
      <c r="E63" s="22"/>
      <c r="F63" s="22"/>
      <c r="G63" s="22"/>
    </row>
    <row r="64" spans="2:7" ht="12.75">
      <c r="B64" s="22"/>
      <c r="C64" s="22"/>
      <c r="D64" s="22"/>
      <c r="E64" s="22"/>
      <c r="F64" s="22"/>
      <c r="G64" s="22"/>
    </row>
    <row r="65" spans="2:7" ht="12.75">
      <c r="B65" s="22"/>
      <c r="C65" s="22"/>
      <c r="D65" s="22"/>
      <c r="E65" s="22"/>
      <c r="F65" s="22"/>
      <c r="G65" s="22"/>
    </row>
    <row r="66" spans="2:7" ht="12.75">
      <c r="B66" s="22"/>
      <c r="C66" s="22"/>
      <c r="D66" s="22"/>
      <c r="E66" s="22"/>
      <c r="F66" s="22"/>
      <c r="G66" s="22"/>
    </row>
    <row r="67" spans="2:7" ht="12.75">
      <c r="B67" s="22"/>
      <c r="C67" s="22"/>
      <c r="D67" s="22"/>
      <c r="E67" s="22"/>
      <c r="F67" s="22"/>
      <c r="G67" s="22"/>
    </row>
    <row r="68" spans="2:7" ht="12.75">
      <c r="B68" s="22"/>
      <c r="C68" s="22"/>
      <c r="D68" s="22"/>
      <c r="E68" s="22"/>
      <c r="F68" s="22"/>
      <c r="G68" s="22"/>
    </row>
    <row r="69" spans="2:7" ht="12.75">
      <c r="B69" s="22"/>
      <c r="C69" s="22"/>
      <c r="D69" s="22"/>
      <c r="E69" s="22"/>
      <c r="F69" s="22"/>
      <c r="G69" s="22"/>
    </row>
    <row r="70" spans="2:7" ht="12.75">
      <c r="B70" s="22"/>
      <c r="C70" s="22"/>
      <c r="D70" s="22"/>
      <c r="E70" s="22"/>
      <c r="F70" s="22"/>
      <c r="G70" s="22"/>
    </row>
    <row r="71" spans="2:7" ht="12.75">
      <c r="B71" s="22"/>
      <c r="C71" s="22"/>
      <c r="D71" s="22"/>
      <c r="E71" s="22"/>
      <c r="F71" s="22"/>
      <c r="G71" s="22"/>
    </row>
    <row r="72" spans="2:7" ht="12.75">
      <c r="B72" s="22"/>
      <c r="C72" s="22"/>
      <c r="D72" s="22"/>
      <c r="E72" s="22"/>
      <c r="F72" s="22"/>
      <c r="G72" s="22"/>
    </row>
    <row r="73" spans="2:7" ht="12.75">
      <c r="B73" s="22"/>
      <c r="C73" s="22"/>
      <c r="D73" s="22"/>
      <c r="E73" s="22"/>
      <c r="F73" s="22"/>
      <c r="G73" s="22"/>
    </row>
    <row r="74" spans="2:7" ht="12.75">
      <c r="B74" s="22"/>
      <c r="C74" s="22"/>
      <c r="D74" s="22"/>
      <c r="E74" s="22"/>
      <c r="F74" s="22"/>
      <c r="G74" s="22"/>
    </row>
    <row r="75" spans="2:7" ht="12.75">
      <c r="B75" s="22"/>
      <c r="C75" s="22"/>
      <c r="D75" s="22"/>
      <c r="E75" s="22"/>
      <c r="F75" s="22"/>
      <c r="G75" s="22"/>
    </row>
    <row r="76" spans="2:7" ht="12.75">
      <c r="B76" s="22"/>
      <c r="C76" s="22"/>
      <c r="D76" s="22"/>
      <c r="E76" s="22"/>
      <c r="F76" s="22"/>
      <c r="G76" s="22"/>
    </row>
    <row r="77" spans="2:7" ht="12.75">
      <c r="B77" s="22"/>
      <c r="C77" s="22"/>
      <c r="D77" s="22"/>
      <c r="E77" s="22"/>
      <c r="F77" s="22"/>
      <c r="G77" s="22"/>
    </row>
    <row r="78" spans="2:7" ht="12.75">
      <c r="B78" s="22"/>
      <c r="C78" s="22"/>
      <c r="D78" s="22"/>
      <c r="E78" s="22"/>
      <c r="F78" s="22"/>
      <c r="G78" s="22"/>
    </row>
    <row r="79" spans="2:7" ht="12.75">
      <c r="B79" s="22"/>
      <c r="C79" s="22"/>
      <c r="D79" s="22"/>
      <c r="E79" s="22"/>
      <c r="F79" s="22"/>
      <c r="G79" s="22"/>
    </row>
    <row r="80" spans="2:7" ht="12.75">
      <c r="B80" s="22"/>
      <c r="C80" s="22"/>
      <c r="D80" s="22"/>
      <c r="E80" s="22"/>
      <c r="F80" s="22"/>
      <c r="G80" s="22"/>
    </row>
    <row r="81" spans="2:7" ht="12.75">
      <c r="B81" s="22"/>
      <c r="C81" s="22"/>
      <c r="D81" s="22"/>
      <c r="E81" s="22"/>
      <c r="F81" s="22"/>
      <c r="G81" s="22"/>
    </row>
    <row r="82" spans="2:7" ht="12.75">
      <c r="B82" s="22"/>
      <c r="C82" s="22"/>
      <c r="D82" s="22"/>
      <c r="E82" s="22"/>
      <c r="F82" s="22"/>
      <c r="G82" s="22"/>
    </row>
    <row r="83" spans="2:7" ht="12.75">
      <c r="B83" s="22"/>
      <c r="C83" s="22"/>
      <c r="D83" s="22"/>
      <c r="E83" s="22"/>
      <c r="F83" s="22"/>
      <c r="G83" s="22"/>
    </row>
    <row r="84" spans="2:7" ht="12.75">
      <c r="B84" s="22"/>
      <c r="C84" s="22"/>
      <c r="D84" s="22"/>
      <c r="E84" s="22"/>
      <c r="F84" s="22"/>
      <c r="G84" s="22"/>
    </row>
    <row r="85" spans="2:7" ht="12.75">
      <c r="B85" s="22"/>
      <c r="C85" s="22"/>
      <c r="D85" s="22"/>
      <c r="E85" s="22"/>
      <c r="F85" s="22"/>
      <c r="G85" s="22"/>
    </row>
    <row r="86" spans="2:7" ht="12.75">
      <c r="B86" s="22"/>
      <c r="C86" s="22"/>
      <c r="D86" s="22"/>
      <c r="E86" s="22"/>
      <c r="F86" s="22"/>
      <c r="G86" s="22"/>
    </row>
    <row r="87" spans="2:7" ht="12.75">
      <c r="B87" s="22"/>
      <c r="C87" s="22"/>
      <c r="D87" s="22"/>
      <c r="E87" s="22"/>
      <c r="F87" s="22"/>
      <c r="G87" s="22"/>
    </row>
    <row r="88" spans="2:7" ht="12.75">
      <c r="B88" s="22"/>
      <c r="C88" s="22"/>
      <c r="D88" s="22"/>
      <c r="E88" s="22"/>
      <c r="F88" s="22"/>
      <c r="G88" s="22"/>
    </row>
    <row r="89" spans="2:7" ht="12.75">
      <c r="B89" s="22"/>
      <c r="C89" s="22"/>
      <c r="D89" s="22"/>
      <c r="E89" s="22"/>
      <c r="F89" s="22"/>
      <c r="G89" s="22"/>
    </row>
    <row r="90" spans="2:7" ht="12.75">
      <c r="B90" s="22"/>
      <c r="C90" s="22"/>
      <c r="D90" s="22"/>
      <c r="E90" s="22"/>
      <c r="F90" s="22"/>
      <c r="G90" s="22"/>
    </row>
    <row r="91" spans="2:7" ht="12.75">
      <c r="B91" s="22"/>
      <c r="C91" s="22"/>
      <c r="D91" s="22"/>
      <c r="E91" s="22"/>
      <c r="F91" s="22"/>
      <c r="G91" s="22"/>
    </row>
    <row r="92" spans="2:7" ht="12.75">
      <c r="B92" s="22"/>
      <c r="C92" s="22"/>
      <c r="D92" s="22"/>
      <c r="E92" s="22"/>
      <c r="F92" s="22"/>
      <c r="G92" s="22"/>
    </row>
    <row r="93" spans="2:7" ht="12.75">
      <c r="B93" s="22"/>
      <c r="C93" s="22"/>
      <c r="D93" s="22"/>
      <c r="E93" s="22"/>
      <c r="F93" s="22"/>
      <c r="G93" s="22"/>
    </row>
    <row r="94" spans="2:7" ht="12.75">
      <c r="B94" s="22"/>
      <c r="C94" s="22"/>
      <c r="D94" s="22"/>
      <c r="E94" s="22"/>
      <c r="F94" s="22"/>
      <c r="G94" s="22"/>
    </row>
    <row r="95" spans="2:7" ht="12.75">
      <c r="B95" s="22"/>
      <c r="C95" s="22"/>
      <c r="D95" s="22"/>
      <c r="E95" s="22"/>
      <c r="F95" s="22"/>
      <c r="G95" s="22"/>
    </row>
    <row r="96" spans="2:7" ht="12.75">
      <c r="B96" s="22"/>
      <c r="C96" s="22"/>
      <c r="D96" s="22"/>
      <c r="E96" s="22"/>
      <c r="F96" s="22"/>
      <c r="G96" s="22"/>
    </row>
    <row r="97" spans="2:7" ht="12.75">
      <c r="B97" s="22"/>
      <c r="C97" s="22"/>
      <c r="D97" s="22"/>
      <c r="E97" s="22"/>
      <c r="F97" s="22"/>
      <c r="G97" s="22"/>
    </row>
    <row r="98" spans="2:7" ht="12.75">
      <c r="B98" s="22"/>
      <c r="C98" s="22"/>
      <c r="D98" s="22"/>
      <c r="E98" s="22"/>
      <c r="F98" s="22"/>
      <c r="G98" s="22"/>
    </row>
    <row r="99" spans="2:7" ht="12.75">
      <c r="B99" s="22"/>
      <c r="C99" s="22"/>
      <c r="D99" s="22"/>
      <c r="E99" s="22"/>
      <c r="F99" s="22"/>
      <c r="G99" s="22"/>
    </row>
    <row r="100" spans="2:7" ht="12.75">
      <c r="B100" s="22"/>
      <c r="C100" s="22"/>
      <c r="D100" s="22"/>
      <c r="E100" s="22"/>
      <c r="F100" s="22"/>
      <c r="G100" s="22"/>
    </row>
    <row r="101" spans="2:7" ht="12.75">
      <c r="B101" s="22"/>
      <c r="C101" s="22"/>
      <c r="D101" s="22"/>
      <c r="E101" s="22"/>
      <c r="F101" s="22"/>
      <c r="G101" s="22"/>
    </row>
    <row r="102" spans="2:7" ht="12.75">
      <c r="B102" s="22"/>
      <c r="C102" s="22"/>
      <c r="D102" s="22"/>
      <c r="E102" s="22"/>
      <c r="F102" s="22"/>
      <c r="G102" s="22"/>
    </row>
    <row r="103" spans="2:7" ht="12.75">
      <c r="B103" s="22"/>
      <c r="C103" s="22"/>
      <c r="D103" s="22"/>
      <c r="E103" s="22"/>
      <c r="F103" s="22"/>
      <c r="G103" s="22"/>
    </row>
    <row r="104" spans="2:7" ht="12.75">
      <c r="B104" s="22"/>
      <c r="C104" s="22"/>
      <c r="D104" s="22"/>
      <c r="E104" s="22"/>
      <c r="F104" s="22"/>
      <c r="G104" s="22"/>
    </row>
    <row r="105" spans="2:7" ht="12.75">
      <c r="B105" s="22"/>
      <c r="C105" s="22"/>
      <c r="D105" s="22"/>
      <c r="E105" s="22"/>
      <c r="F105" s="22"/>
      <c r="G105" s="22"/>
    </row>
    <row r="106" spans="2:7" ht="12.75">
      <c r="B106" s="22"/>
      <c r="C106" s="22"/>
      <c r="D106" s="22"/>
      <c r="E106" s="22"/>
      <c r="F106" s="22"/>
      <c r="G106" s="22"/>
    </row>
    <row r="107" spans="2:7" ht="12.75">
      <c r="B107" s="22"/>
      <c r="C107" s="22"/>
      <c r="D107" s="22"/>
      <c r="E107" s="22"/>
      <c r="F107" s="22"/>
      <c r="G107" s="22"/>
    </row>
    <row r="108" spans="2:7" ht="12.75">
      <c r="B108" s="22"/>
      <c r="C108" s="22"/>
      <c r="D108" s="22"/>
      <c r="E108" s="22"/>
      <c r="F108" s="22"/>
      <c r="G108" s="22"/>
    </row>
    <row r="109" spans="2:7" ht="12.75">
      <c r="B109" s="22"/>
      <c r="C109" s="22"/>
      <c r="D109" s="22"/>
      <c r="E109" s="22"/>
      <c r="F109" s="22"/>
      <c r="G109" s="22"/>
    </row>
    <row r="110" spans="2:7" ht="12.75">
      <c r="B110" s="22"/>
      <c r="C110" s="22"/>
      <c r="D110" s="22"/>
      <c r="E110" s="22"/>
      <c r="F110" s="22"/>
      <c r="G110" s="22"/>
    </row>
    <row r="111" spans="2:7" ht="12.75">
      <c r="B111" s="22"/>
      <c r="C111" s="22"/>
      <c r="D111" s="22"/>
      <c r="E111" s="22"/>
      <c r="F111" s="22"/>
      <c r="G111" s="22"/>
    </row>
    <row r="112" spans="2:7" ht="12.75">
      <c r="B112" s="22"/>
      <c r="C112" s="22"/>
      <c r="D112" s="22"/>
      <c r="E112" s="22"/>
      <c r="F112" s="22"/>
      <c r="G112" s="22"/>
    </row>
    <row r="113" spans="2:7" ht="12.75">
      <c r="B113" s="22"/>
      <c r="C113" s="22"/>
      <c r="D113" s="22"/>
      <c r="E113" s="22"/>
      <c r="F113" s="22"/>
      <c r="G113" s="22"/>
    </row>
    <row r="114" spans="2:7" ht="12.75">
      <c r="B114" s="22"/>
      <c r="C114" s="22"/>
      <c r="D114" s="22"/>
      <c r="E114" s="22"/>
      <c r="F114" s="22"/>
      <c r="G114" s="22"/>
    </row>
    <row r="115" spans="2:7" ht="12.75">
      <c r="B115" s="22"/>
      <c r="C115" s="22"/>
      <c r="D115" s="22"/>
      <c r="E115" s="22"/>
      <c r="F115" s="22"/>
      <c r="G115" s="22"/>
    </row>
    <row r="116" spans="2:7" ht="12.75">
      <c r="B116" s="22"/>
      <c r="C116" s="22"/>
      <c r="D116" s="22"/>
      <c r="E116" s="22"/>
      <c r="F116" s="22"/>
      <c r="G116" s="22"/>
    </row>
    <row r="117" spans="2:7" ht="12.75">
      <c r="B117" s="22"/>
      <c r="C117" s="22"/>
      <c r="D117" s="22"/>
      <c r="E117" s="22"/>
      <c r="F117" s="22"/>
      <c r="G117" s="22"/>
    </row>
    <row r="118" spans="2:7" ht="12.75">
      <c r="B118" s="22"/>
      <c r="C118" s="22"/>
      <c r="D118" s="22"/>
      <c r="E118" s="22"/>
      <c r="F118" s="22"/>
      <c r="G118" s="22"/>
    </row>
    <row r="119" spans="2:7" ht="12.75">
      <c r="B119" s="22"/>
      <c r="C119" s="22"/>
      <c r="D119" s="22"/>
      <c r="E119" s="22"/>
      <c r="F119" s="22"/>
      <c r="G119" s="22"/>
    </row>
    <row r="120" spans="2:7" ht="12.75">
      <c r="B120" s="22"/>
      <c r="C120" s="22"/>
      <c r="D120" s="22"/>
      <c r="E120" s="22"/>
      <c r="F120" s="22"/>
      <c r="G120" s="22"/>
    </row>
    <row r="121" spans="2:7" ht="12.75">
      <c r="B121" s="22"/>
      <c r="C121" s="22"/>
      <c r="D121" s="22"/>
      <c r="E121" s="22"/>
      <c r="F121" s="22"/>
      <c r="G121" s="22"/>
    </row>
    <row r="122" spans="2:7" ht="12.75">
      <c r="B122" s="22"/>
      <c r="C122" s="22"/>
      <c r="D122" s="22"/>
      <c r="E122" s="22"/>
      <c r="F122" s="22"/>
      <c r="G122" s="22"/>
    </row>
    <row r="123" spans="2:7" ht="12.75">
      <c r="B123" s="22"/>
      <c r="C123" s="22"/>
      <c r="D123" s="22"/>
      <c r="E123" s="22"/>
      <c r="F123" s="22"/>
      <c r="G123" s="22"/>
    </row>
    <row r="124" spans="2:7" ht="12.75">
      <c r="B124" s="22"/>
      <c r="C124" s="22"/>
      <c r="D124" s="22"/>
      <c r="E124" s="22"/>
      <c r="F124" s="22"/>
      <c r="G124" s="22"/>
    </row>
    <row r="125" spans="2:7" ht="12.75">
      <c r="B125" s="22"/>
      <c r="C125" s="22"/>
      <c r="D125" s="22"/>
      <c r="E125" s="22"/>
      <c r="F125" s="22"/>
      <c r="G125" s="22"/>
    </row>
    <row r="126" spans="2:7" ht="12.75">
      <c r="B126" s="22"/>
      <c r="C126" s="22"/>
      <c r="D126" s="22"/>
      <c r="E126" s="22"/>
      <c r="F126" s="22"/>
      <c r="G126" s="22"/>
    </row>
    <row r="127" spans="2:7" ht="12.75">
      <c r="B127" s="22"/>
      <c r="C127" s="22"/>
      <c r="D127" s="22"/>
      <c r="E127" s="22"/>
      <c r="F127" s="22"/>
      <c r="G127" s="22"/>
    </row>
    <row r="128" spans="2:7" ht="12.75">
      <c r="B128" s="22"/>
      <c r="C128" s="22"/>
      <c r="D128" s="22"/>
      <c r="E128" s="22"/>
      <c r="F128" s="22"/>
      <c r="G128" s="22"/>
    </row>
    <row r="129" spans="2:7" ht="12.75">
      <c r="B129" s="22"/>
      <c r="C129" s="22"/>
      <c r="D129" s="22"/>
      <c r="E129" s="22"/>
      <c r="F129" s="22"/>
      <c r="G129" s="22"/>
    </row>
    <row r="130" spans="2:7" ht="12.75">
      <c r="B130" s="22"/>
      <c r="C130" s="22"/>
      <c r="D130" s="22"/>
      <c r="E130" s="22"/>
      <c r="F130" s="22"/>
      <c r="G130" s="22"/>
    </row>
    <row r="131" spans="2:7" ht="12.75">
      <c r="B131" s="22"/>
      <c r="C131" s="22"/>
      <c r="D131" s="22"/>
      <c r="E131" s="22"/>
      <c r="F131" s="22"/>
      <c r="G131" s="22"/>
    </row>
    <row r="132" spans="2:7" ht="12.75">
      <c r="B132" s="22"/>
      <c r="C132" s="22"/>
      <c r="D132" s="22"/>
      <c r="E132" s="22"/>
      <c r="F132" s="22"/>
      <c r="G132" s="22"/>
    </row>
    <row r="133" spans="2:7" ht="12.75">
      <c r="B133" s="22"/>
      <c r="C133" s="22"/>
      <c r="D133" s="22"/>
      <c r="E133" s="22"/>
      <c r="F133" s="22"/>
      <c r="G133" s="22"/>
    </row>
    <row r="134" spans="2:7" ht="12.75">
      <c r="B134" s="22"/>
      <c r="C134" s="22"/>
      <c r="D134" s="22"/>
      <c r="E134" s="22"/>
      <c r="F134" s="22"/>
      <c r="G134" s="22"/>
    </row>
    <row r="135" spans="2:7" ht="12.75">
      <c r="B135" s="22"/>
      <c r="C135" s="22"/>
      <c r="D135" s="22"/>
      <c r="E135" s="22"/>
      <c r="F135" s="22"/>
      <c r="G135" s="22"/>
    </row>
    <row r="136" spans="2:7" ht="12.75">
      <c r="B136" s="22"/>
      <c r="C136" s="22"/>
      <c r="D136" s="22"/>
      <c r="E136" s="22"/>
      <c r="F136" s="22"/>
      <c r="G136" s="22"/>
    </row>
    <row r="137" spans="2:7" ht="12.75">
      <c r="B137" s="22"/>
      <c r="C137" s="22"/>
      <c r="D137" s="22"/>
      <c r="E137" s="22"/>
      <c r="F137" s="22"/>
      <c r="G137" s="22"/>
    </row>
    <row r="138" spans="2:7" ht="12.75">
      <c r="B138" s="22"/>
      <c r="C138" s="22"/>
      <c r="D138" s="22"/>
      <c r="E138" s="22"/>
      <c r="F138" s="22"/>
      <c r="G138" s="22"/>
    </row>
    <row r="139" spans="2:7" ht="12.75">
      <c r="B139" s="22"/>
      <c r="C139" s="22"/>
      <c r="D139" s="22"/>
      <c r="E139" s="22"/>
      <c r="F139" s="22"/>
      <c r="G139" s="22"/>
    </row>
    <row r="140" spans="2:7" ht="12.75">
      <c r="B140" s="22"/>
      <c r="C140" s="22"/>
      <c r="D140" s="22"/>
      <c r="E140" s="22"/>
      <c r="F140" s="22"/>
      <c r="G140" s="22"/>
    </row>
    <row r="141" spans="2:7" ht="12.75">
      <c r="B141" s="22"/>
      <c r="C141" s="22"/>
      <c r="D141" s="22"/>
      <c r="E141" s="22"/>
      <c r="F141" s="22"/>
      <c r="G141" s="22"/>
    </row>
    <row r="142" spans="2:7" ht="12.75">
      <c r="B142" s="22"/>
      <c r="C142" s="22"/>
      <c r="D142" s="22"/>
      <c r="E142" s="22"/>
      <c r="F142" s="22"/>
      <c r="G142" s="22"/>
    </row>
    <row r="143" spans="2:7" ht="12.75">
      <c r="B143" s="22"/>
      <c r="C143" s="22"/>
      <c r="D143" s="22"/>
      <c r="E143" s="22"/>
      <c r="F143" s="22"/>
      <c r="G143" s="22"/>
    </row>
    <row r="144" spans="2:7" ht="12.75">
      <c r="B144" s="22"/>
      <c r="C144" s="22"/>
      <c r="D144" s="22"/>
      <c r="E144" s="22"/>
      <c r="F144" s="22"/>
      <c r="G144" s="22"/>
    </row>
    <row r="145" spans="2:7" ht="12.75">
      <c r="B145" s="22"/>
      <c r="C145" s="22"/>
      <c r="D145" s="22"/>
      <c r="E145" s="22"/>
      <c r="F145" s="22"/>
      <c r="G145" s="22"/>
    </row>
    <row r="146" spans="2:7" ht="12.75">
      <c r="B146" s="22"/>
      <c r="C146" s="22"/>
      <c r="D146" s="22"/>
      <c r="E146" s="22"/>
      <c r="F146" s="22"/>
      <c r="G146" s="22"/>
    </row>
    <row r="147" spans="2:7" ht="12.75">
      <c r="B147" s="22"/>
      <c r="C147" s="22"/>
      <c r="D147" s="22"/>
      <c r="E147" s="22"/>
      <c r="F147" s="22"/>
      <c r="G147" s="22"/>
    </row>
    <row r="148" spans="2:7" ht="12.75">
      <c r="B148" s="22"/>
      <c r="C148" s="22"/>
      <c r="D148" s="22"/>
      <c r="E148" s="22"/>
      <c r="F148" s="22"/>
      <c r="G148" s="22"/>
    </row>
    <row r="149" spans="2:7" ht="12.75">
      <c r="B149" s="22"/>
      <c r="C149" s="22"/>
      <c r="D149" s="22"/>
      <c r="E149" s="22"/>
      <c r="F149" s="22"/>
      <c r="G149" s="22"/>
    </row>
    <row r="150" spans="2:7" ht="12.75">
      <c r="B150" s="22"/>
      <c r="C150" s="22"/>
      <c r="D150" s="22"/>
      <c r="E150" s="22"/>
      <c r="F150" s="22"/>
      <c r="G150" s="22"/>
    </row>
    <row r="151" spans="2:7" ht="12.75">
      <c r="B151" s="22"/>
      <c r="C151" s="22"/>
      <c r="D151" s="22"/>
      <c r="E151" s="22"/>
      <c r="F151" s="22"/>
      <c r="G151" s="22"/>
    </row>
    <row r="152" spans="2:7" ht="12.75">
      <c r="B152" s="22"/>
      <c r="C152" s="22"/>
      <c r="D152" s="22"/>
      <c r="E152" s="22"/>
      <c r="F152" s="22"/>
      <c r="G152" s="22"/>
    </row>
    <row r="153" spans="2:7" ht="12.75">
      <c r="B153" s="22"/>
      <c r="C153" s="22"/>
      <c r="D153" s="22"/>
      <c r="E153" s="22"/>
      <c r="F153" s="22"/>
      <c r="G153" s="22"/>
    </row>
    <row r="154" spans="2:7" ht="12.75">
      <c r="B154" s="22"/>
      <c r="C154" s="22"/>
      <c r="D154" s="22"/>
      <c r="E154" s="22"/>
      <c r="F154" s="22"/>
      <c r="G154" s="22"/>
    </row>
    <row r="155" spans="2:7" ht="12.75">
      <c r="B155" s="22"/>
      <c r="C155" s="22"/>
      <c r="D155" s="22"/>
      <c r="E155" s="22"/>
      <c r="F155" s="22"/>
      <c r="G155" s="22"/>
    </row>
    <row r="156" spans="2:7" ht="12.75">
      <c r="B156" s="22"/>
      <c r="C156" s="22"/>
      <c r="D156" s="22"/>
      <c r="E156" s="22"/>
      <c r="F156" s="22"/>
      <c r="G156" s="22"/>
    </row>
  </sheetData>
  <mergeCells count="3">
    <mergeCell ref="A4:A5"/>
    <mergeCell ref="A2:H2"/>
    <mergeCell ref="A12:H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3"/>
  <sheetViews>
    <sheetView workbookViewId="0" topLeftCell="A1">
      <selection activeCell="A2" sqref="A2:P40"/>
    </sheetView>
  </sheetViews>
  <sheetFormatPr defaultColWidth="11.421875" defaultRowHeight="12.75"/>
  <cols>
    <col min="1" max="16" width="7.7109375" style="0" customWidth="1"/>
    <col min="17" max="17" width="10.7109375" style="0" customWidth="1"/>
  </cols>
  <sheetData>
    <row r="1" ht="19.5" customHeight="1" thickBot="1"/>
    <row r="2" spans="1:16" ht="15" customHeight="1" thickTop="1">
      <c r="A2" s="150" t="s">
        <v>102</v>
      </c>
      <c r="B2" s="150"/>
      <c r="C2" s="150"/>
      <c r="D2" s="150"/>
      <c r="E2" s="150"/>
      <c r="F2" s="150"/>
      <c r="G2" s="150"/>
      <c r="H2" s="150"/>
      <c r="I2" s="150"/>
      <c r="J2" s="151"/>
      <c r="K2" s="151"/>
      <c r="L2" s="151"/>
      <c r="M2" s="151"/>
      <c r="N2" s="151"/>
      <c r="O2" s="151"/>
      <c r="P2" s="151"/>
    </row>
    <row r="3" spans="1:16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3"/>
      <c r="K3" s="153"/>
      <c r="L3" s="153"/>
      <c r="M3" s="153"/>
      <c r="N3" s="153"/>
      <c r="O3" s="153"/>
      <c r="P3" s="153"/>
    </row>
    <row r="4" spans="1:16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3"/>
      <c r="K4" s="153"/>
      <c r="L4" s="153"/>
      <c r="M4" s="153"/>
      <c r="N4" s="153"/>
      <c r="O4" s="153"/>
      <c r="P4" s="153"/>
    </row>
    <row r="5" spans="1:16" ht="1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5" customHeight="1">
      <c r="A6" s="37"/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  <c r="P6" s="38"/>
    </row>
    <row r="7" spans="1:16" ht="15" customHeight="1" thickBot="1">
      <c r="A7" s="37"/>
      <c r="B7" s="37"/>
      <c r="C7" s="37"/>
      <c r="D7" s="37"/>
      <c r="E7" s="37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</row>
    <row r="8" spans="1:16" ht="15" customHeight="1" thickTop="1">
      <c r="A8" s="168" t="s">
        <v>105</v>
      </c>
      <c r="B8" s="169"/>
      <c r="C8" s="169"/>
      <c r="D8" s="170"/>
      <c r="E8" s="37"/>
      <c r="F8" s="138" t="s">
        <v>103</v>
      </c>
      <c r="G8" s="139"/>
      <c r="H8" s="140"/>
      <c r="I8" s="37"/>
      <c r="J8" s="138" t="s">
        <v>101</v>
      </c>
      <c r="K8" s="139"/>
      <c r="L8" s="139"/>
      <c r="M8" s="164"/>
      <c r="N8" s="164"/>
      <c r="O8" s="164"/>
      <c r="P8" s="165"/>
    </row>
    <row r="9" spans="1:16" ht="15" customHeight="1">
      <c r="A9" s="171"/>
      <c r="B9" s="145"/>
      <c r="C9" s="145"/>
      <c r="D9" s="172"/>
      <c r="E9" s="37"/>
      <c r="F9" s="141"/>
      <c r="G9" s="142"/>
      <c r="H9" s="143"/>
      <c r="I9" s="37"/>
      <c r="J9" s="141"/>
      <c r="K9" s="142"/>
      <c r="L9" s="142"/>
      <c r="M9" s="145"/>
      <c r="N9" s="145"/>
      <c r="O9" s="145"/>
      <c r="P9" s="146"/>
    </row>
    <row r="10" spans="1:16" ht="15" customHeight="1" thickBot="1">
      <c r="A10" s="171"/>
      <c r="B10" s="145"/>
      <c r="C10" s="145"/>
      <c r="D10" s="172"/>
      <c r="E10" s="37"/>
      <c r="F10" s="141"/>
      <c r="G10" s="142"/>
      <c r="H10" s="143"/>
      <c r="I10" s="37"/>
      <c r="J10" s="166"/>
      <c r="K10" s="167"/>
      <c r="L10" s="167"/>
      <c r="M10" s="148"/>
      <c r="N10" s="148"/>
      <c r="O10" s="148"/>
      <c r="P10" s="149"/>
    </row>
    <row r="11" spans="1:16" ht="15" customHeight="1" thickBot="1" thickTop="1">
      <c r="A11" s="171"/>
      <c r="B11" s="145"/>
      <c r="C11" s="145"/>
      <c r="D11" s="172"/>
      <c r="E11" s="37"/>
      <c r="F11" s="144"/>
      <c r="G11" s="145"/>
      <c r="H11" s="146"/>
      <c r="I11" s="37"/>
      <c r="J11" s="38"/>
      <c r="K11" s="38"/>
      <c r="L11" s="38"/>
      <c r="M11" s="38"/>
      <c r="N11" s="38"/>
      <c r="O11" s="38"/>
      <c r="P11" s="38"/>
    </row>
    <row r="12" spans="1:16" ht="15" customHeight="1" thickTop="1">
      <c r="A12" s="171"/>
      <c r="B12" s="145"/>
      <c r="C12" s="145"/>
      <c r="D12" s="172"/>
      <c r="E12" s="39"/>
      <c r="F12" s="144"/>
      <c r="G12" s="145"/>
      <c r="H12" s="146"/>
      <c r="I12" s="40"/>
      <c r="J12" s="176">
        <v>1910</v>
      </c>
      <c r="K12" s="177"/>
      <c r="L12" s="178"/>
      <c r="M12" s="41"/>
      <c r="N12" s="176">
        <v>2010</v>
      </c>
      <c r="O12" s="177"/>
      <c r="P12" s="178"/>
    </row>
    <row r="13" spans="1:16" ht="15" customHeight="1">
      <c r="A13" s="171"/>
      <c r="B13" s="145"/>
      <c r="C13" s="145"/>
      <c r="D13" s="172"/>
      <c r="E13" s="39"/>
      <c r="F13" s="144"/>
      <c r="G13" s="145"/>
      <c r="H13" s="146"/>
      <c r="I13" s="40"/>
      <c r="J13" s="179"/>
      <c r="K13" s="180"/>
      <c r="L13" s="181"/>
      <c r="M13" s="41"/>
      <c r="N13" s="179"/>
      <c r="O13" s="180"/>
      <c r="P13" s="181"/>
    </row>
    <row r="14" spans="1:16" ht="15" customHeight="1" thickBot="1">
      <c r="A14" s="173"/>
      <c r="B14" s="174"/>
      <c r="C14" s="174"/>
      <c r="D14" s="175"/>
      <c r="E14" s="39"/>
      <c r="F14" s="147"/>
      <c r="G14" s="148"/>
      <c r="H14" s="149"/>
      <c r="I14" s="40"/>
      <c r="J14" s="182"/>
      <c r="K14" s="183"/>
      <c r="L14" s="184"/>
      <c r="M14" s="41"/>
      <c r="N14" s="182"/>
      <c r="O14" s="183"/>
      <c r="P14" s="184"/>
    </row>
    <row r="15" spans="1:16" ht="15" customHeight="1" thickBot="1">
      <c r="A15" s="40"/>
      <c r="B15" s="40"/>
      <c r="C15" s="40"/>
      <c r="D15" s="40"/>
      <c r="E15" s="40"/>
      <c r="F15" s="42"/>
      <c r="G15" s="42"/>
      <c r="H15" s="41"/>
      <c r="I15" s="40"/>
      <c r="J15" s="42"/>
      <c r="K15" s="42"/>
      <c r="L15" s="41"/>
      <c r="M15" s="41"/>
      <c r="N15" s="41"/>
      <c r="O15" s="41"/>
      <c r="P15" s="42"/>
    </row>
    <row r="16" spans="1:16" ht="15" customHeight="1" thickTop="1">
      <c r="A16" s="135" t="s">
        <v>91</v>
      </c>
      <c r="B16" s="136"/>
      <c r="C16" s="136"/>
      <c r="D16" s="137"/>
      <c r="E16" s="37"/>
      <c r="F16" s="185">
        <v>0.3</v>
      </c>
      <c r="G16" s="186"/>
      <c r="H16" s="187"/>
      <c r="I16" s="40"/>
      <c r="J16" s="185">
        <v>0.9</v>
      </c>
      <c r="K16" s="186"/>
      <c r="L16" s="187"/>
      <c r="M16" s="43"/>
      <c r="N16" s="185">
        <v>0.6</v>
      </c>
      <c r="O16" s="186"/>
      <c r="P16" s="187"/>
    </row>
    <row r="17" spans="1:16" ht="15" customHeight="1">
      <c r="A17" s="122"/>
      <c r="B17" s="123"/>
      <c r="C17" s="123"/>
      <c r="D17" s="124"/>
      <c r="E17" s="37"/>
      <c r="F17" s="188"/>
      <c r="G17" s="189"/>
      <c r="H17" s="190"/>
      <c r="I17" s="40"/>
      <c r="J17" s="188"/>
      <c r="K17" s="189"/>
      <c r="L17" s="190"/>
      <c r="M17" s="43"/>
      <c r="N17" s="188"/>
      <c r="O17" s="189"/>
      <c r="P17" s="190"/>
    </row>
    <row r="18" spans="1:16" ht="15" customHeight="1">
      <c r="A18" s="122" t="s">
        <v>92</v>
      </c>
      <c r="B18" s="123"/>
      <c r="C18" s="123"/>
      <c r="D18" s="124"/>
      <c r="E18" s="37"/>
      <c r="F18" s="191"/>
      <c r="G18" s="154"/>
      <c r="H18" s="192"/>
      <c r="I18" s="40"/>
      <c r="J18" s="191"/>
      <c r="K18" s="154"/>
      <c r="L18" s="192"/>
      <c r="M18" s="43"/>
      <c r="N18" s="191"/>
      <c r="O18" s="154"/>
      <c r="P18" s="192"/>
    </row>
    <row r="19" spans="1:16" ht="15" customHeight="1" thickBot="1">
      <c r="A19" s="100"/>
      <c r="B19" s="99"/>
      <c r="C19" s="99"/>
      <c r="D19" s="98"/>
      <c r="E19" s="37"/>
      <c r="F19" s="193"/>
      <c r="G19" s="194"/>
      <c r="H19" s="195"/>
      <c r="I19" s="40"/>
      <c r="J19" s="193"/>
      <c r="K19" s="194"/>
      <c r="L19" s="195"/>
      <c r="M19" s="43"/>
      <c r="N19" s="193"/>
      <c r="O19" s="194"/>
      <c r="P19" s="195"/>
    </row>
    <row r="20" spans="1:16" ht="15" customHeight="1" thickBot="1" thickTop="1">
      <c r="A20" s="37"/>
      <c r="B20" s="37"/>
      <c r="C20" s="37"/>
      <c r="D20" s="37"/>
      <c r="E20" s="37"/>
      <c r="F20" s="44"/>
      <c r="G20" s="44"/>
      <c r="H20" s="44"/>
      <c r="I20" s="40"/>
      <c r="J20" s="44"/>
      <c r="K20" s="44"/>
      <c r="L20" s="44"/>
      <c r="M20" s="41"/>
      <c r="N20" s="44"/>
      <c r="O20" s="44"/>
      <c r="P20" s="44"/>
    </row>
    <row r="21" spans="1:16" ht="15" customHeight="1" thickTop="1">
      <c r="A21" s="116" t="s">
        <v>93</v>
      </c>
      <c r="B21" s="117"/>
      <c r="C21" s="117"/>
      <c r="D21" s="118"/>
      <c r="E21" s="36"/>
      <c r="F21" s="196">
        <v>0.06</v>
      </c>
      <c r="G21" s="197"/>
      <c r="H21" s="198"/>
      <c r="I21" s="45"/>
      <c r="J21" s="196">
        <v>0.5</v>
      </c>
      <c r="K21" s="197"/>
      <c r="L21" s="198"/>
      <c r="M21" s="46"/>
      <c r="N21" s="196">
        <v>0.25</v>
      </c>
      <c r="O21" s="197"/>
      <c r="P21" s="198"/>
    </row>
    <row r="22" spans="1:16" ht="15" customHeight="1">
      <c r="A22" s="119"/>
      <c r="B22" s="120"/>
      <c r="C22" s="120"/>
      <c r="D22" s="121"/>
      <c r="E22" s="36"/>
      <c r="F22" s="199"/>
      <c r="G22" s="200"/>
      <c r="H22" s="201"/>
      <c r="I22" s="45"/>
      <c r="J22" s="199"/>
      <c r="K22" s="200"/>
      <c r="L22" s="201"/>
      <c r="M22" s="46"/>
      <c r="N22" s="199"/>
      <c r="O22" s="200"/>
      <c r="P22" s="201"/>
    </row>
    <row r="23" spans="1:16" ht="15" customHeight="1">
      <c r="A23" s="119" t="s">
        <v>94</v>
      </c>
      <c r="B23" s="120"/>
      <c r="C23" s="120"/>
      <c r="D23" s="121"/>
      <c r="E23" s="36"/>
      <c r="F23" s="191"/>
      <c r="G23" s="154"/>
      <c r="H23" s="192"/>
      <c r="I23" s="45"/>
      <c r="J23" s="191"/>
      <c r="K23" s="154"/>
      <c r="L23" s="192"/>
      <c r="M23" s="47"/>
      <c r="N23" s="191"/>
      <c r="O23" s="154"/>
      <c r="P23" s="192"/>
    </row>
    <row r="24" spans="1:16" ht="15" customHeight="1" thickBot="1">
      <c r="A24" s="155"/>
      <c r="B24" s="156"/>
      <c r="C24" s="156"/>
      <c r="D24" s="157"/>
      <c r="E24" s="36"/>
      <c r="F24" s="193"/>
      <c r="G24" s="194"/>
      <c r="H24" s="195"/>
      <c r="I24" s="45"/>
      <c r="J24" s="193"/>
      <c r="K24" s="194"/>
      <c r="L24" s="195"/>
      <c r="M24" s="47"/>
      <c r="N24" s="193"/>
      <c r="O24" s="194"/>
      <c r="P24" s="195"/>
    </row>
    <row r="25" spans="1:16" ht="15" customHeight="1" thickBot="1" thickTop="1">
      <c r="A25" s="36"/>
      <c r="B25" s="36"/>
      <c r="C25" s="36"/>
      <c r="D25" s="36"/>
      <c r="E25" s="36"/>
      <c r="F25" s="48"/>
      <c r="G25" s="48"/>
      <c r="H25" s="48"/>
      <c r="I25" s="45"/>
      <c r="J25" s="48"/>
      <c r="K25" s="48"/>
      <c r="L25" s="48"/>
      <c r="M25" s="46"/>
      <c r="N25" s="48"/>
      <c r="O25" s="48"/>
      <c r="P25" s="48"/>
    </row>
    <row r="26" spans="1:16" ht="15" customHeight="1" thickTop="1">
      <c r="A26" s="116" t="s">
        <v>95</v>
      </c>
      <c r="B26" s="117"/>
      <c r="C26" s="117"/>
      <c r="D26" s="118"/>
      <c r="E26" s="36"/>
      <c r="F26" s="158">
        <v>0.24</v>
      </c>
      <c r="G26" s="159"/>
      <c r="H26" s="160"/>
      <c r="I26" s="45"/>
      <c r="J26" s="158">
        <v>0.4</v>
      </c>
      <c r="K26" s="159"/>
      <c r="L26" s="160"/>
      <c r="M26" s="46"/>
      <c r="N26" s="158">
        <v>0.35</v>
      </c>
      <c r="O26" s="159"/>
      <c r="P26" s="160"/>
    </row>
    <row r="27" spans="1:16" ht="15" customHeight="1">
      <c r="A27" s="119"/>
      <c r="B27" s="120"/>
      <c r="C27" s="120"/>
      <c r="D27" s="121"/>
      <c r="E27" s="36"/>
      <c r="F27" s="161"/>
      <c r="G27" s="162"/>
      <c r="H27" s="163"/>
      <c r="I27" s="45"/>
      <c r="J27" s="161"/>
      <c r="K27" s="162"/>
      <c r="L27" s="163"/>
      <c r="M27" s="46"/>
      <c r="N27" s="161"/>
      <c r="O27" s="162"/>
      <c r="P27" s="163"/>
    </row>
    <row r="28" spans="1:16" ht="15" customHeight="1">
      <c r="A28" s="119" t="s">
        <v>100</v>
      </c>
      <c r="B28" s="120"/>
      <c r="C28" s="120"/>
      <c r="D28" s="121"/>
      <c r="E28" s="36"/>
      <c r="F28" s="129"/>
      <c r="G28" s="130"/>
      <c r="H28" s="131"/>
      <c r="I28" s="45"/>
      <c r="J28" s="129"/>
      <c r="K28" s="130"/>
      <c r="L28" s="131"/>
      <c r="M28" s="47"/>
      <c r="N28" s="129"/>
      <c r="O28" s="130"/>
      <c r="P28" s="131"/>
    </row>
    <row r="29" spans="1:16" ht="15" customHeight="1" thickBot="1">
      <c r="A29" s="155"/>
      <c r="B29" s="156"/>
      <c r="C29" s="156"/>
      <c r="D29" s="157"/>
      <c r="E29" s="36"/>
      <c r="F29" s="132"/>
      <c r="G29" s="133"/>
      <c r="H29" s="134"/>
      <c r="I29" s="45"/>
      <c r="J29" s="132"/>
      <c r="K29" s="133"/>
      <c r="L29" s="134"/>
      <c r="M29" s="47"/>
      <c r="N29" s="132"/>
      <c r="O29" s="133"/>
      <c r="P29" s="134"/>
    </row>
    <row r="30" spans="1:16" ht="15" customHeight="1" thickBot="1" thickTop="1">
      <c r="A30" s="40"/>
      <c r="B30" s="40"/>
      <c r="C30" s="40"/>
      <c r="D30" s="40"/>
      <c r="E30" s="40"/>
      <c r="F30" s="42"/>
      <c r="G30" s="42"/>
      <c r="H30" s="41"/>
      <c r="I30" s="40"/>
      <c r="J30" s="42"/>
      <c r="K30" s="42"/>
      <c r="L30" s="41"/>
      <c r="M30" s="41"/>
      <c r="N30" s="41"/>
      <c r="O30" s="41"/>
      <c r="P30" s="42"/>
    </row>
    <row r="31" spans="1:16" ht="15" customHeight="1" thickTop="1">
      <c r="A31" s="135" t="s">
        <v>96</v>
      </c>
      <c r="B31" s="136"/>
      <c r="C31" s="136"/>
      <c r="D31" s="137"/>
      <c r="E31" s="37"/>
      <c r="F31" s="96">
        <v>0.4</v>
      </c>
      <c r="G31" s="97"/>
      <c r="H31" s="125"/>
      <c r="I31" s="40"/>
      <c r="J31" s="96">
        <v>0.05</v>
      </c>
      <c r="K31" s="97"/>
      <c r="L31" s="125"/>
      <c r="M31" s="43"/>
      <c r="N31" s="96">
        <v>0.35</v>
      </c>
      <c r="O31" s="97"/>
      <c r="P31" s="125"/>
    </row>
    <row r="32" spans="1:16" ht="15" customHeight="1">
      <c r="A32" s="122"/>
      <c r="B32" s="123"/>
      <c r="C32" s="123"/>
      <c r="D32" s="124"/>
      <c r="E32" s="37"/>
      <c r="F32" s="126"/>
      <c r="G32" s="127"/>
      <c r="H32" s="128"/>
      <c r="I32" s="40"/>
      <c r="J32" s="126"/>
      <c r="K32" s="127"/>
      <c r="L32" s="128"/>
      <c r="M32" s="43"/>
      <c r="N32" s="126"/>
      <c r="O32" s="127"/>
      <c r="P32" s="128"/>
    </row>
    <row r="33" spans="1:16" ht="15" customHeight="1">
      <c r="A33" s="122" t="s">
        <v>97</v>
      </c>
      <c r="B33" s="123"/>
      <c r="C33" s="123"/>
      <c r="D33" s="124"/>
      <c r="E33" s="37"/>
      <c r="F33" s="129"/>
      <c r="G33" s="130"/>
      <c r="H33" s="131"/>
      <c r="I33" s="40"/>
      <c r="J33" s="129"/>
      <c r="K33" s="130"/>
      <c r="L33" s="131"/>
      <c r="M33" s="43"/>
      <c r="N33" s="129"/>
      <c r="O33" s="130"/>
      <c r="P33" s="131"/>
    </row>
    <row r="34" spans="1:16" ht="15" customHeight="1" thickBot="1">
      <c r="A34" s="100"/>
      <c r="B34" s="99"/>
      <c r="C34" s="99"/>
      <c r="D34" s="98"/>
      <c r="E34" s="37"/>
      <c r="F34" s="132"/>
      <c r="G34" s="133"/>
      <c r="H34" s="134"/>
      <c r="I34" s="40"/>
      <c r="J34" s="132"/>
      <c r="K34" s="133"/>
      <c r="L34" s="134"/>
      <c r="M34" s="43"/>
      <c r="N34" s="132"/>
      <c r="O34" s="133"/>
      <c r="P34" s="134"/>
    </row>
    <row r="35" spans="1:16" ht="15" customHeight="1" thickBot="1" thickTop="1">
      <c r="A35" s="40"/>
      <c r="B35" s="40"/>
      <c r="C35" s="40"/>
      <c r="D35" s="40"/>
      <c r="E35" s="40"/>
      <c r="F35" s="42"/>
      <c r="G35" s="42"/>
      <c r="H35" s="41"/>
      <c r="I35" s="40"/>
      <c r="J35" s="42"/>
      <c r="K35" s="42"/>
      <c r="L35" s="41"/>
      <c r="M35" s="41"/>
      <c r="N35" s="41"/>
      <c r="O35" s="41"/>
      <c r="P35" s="42"/>
    </row>
    <row r="36" spans="1:16" ht="15" customHeight="1" thickTop="1">
      <c r="A36" s="135" t="s">
        <v>98</v>
      </c>
      <c r="B36" s="136"/>
      <c r="C36" s="136"/>
      <c r="D36" s="137"/>
      <c r="E36" s="37"/>
      <c r="F36" s="96">
        <v>0.3</v>
      </c>
      <c r="G36" s="97"/>
      <c r="H36" s="125"/>
      <c r="I36" s="40"/>
      <c r="J36" s="96">
        <v>0.05</v>
      </c>
      <c r="K36" s="97"/>
      <c r="L36" s="125"/>
      <c r="M36" s="43"/>
      <c r="N36" s="96">
        <v>0.05</v>
      </c>
      <c r="O36" s="97"/>
      <c r="P36" s="125"/>
    </row>
    <row r="37" spans="1:16" ht="15" customHeight="1">
      <c r="A37" s="122"/>
      <c r="B37" s="123"/>
      <c r="C37" s="123"/>
      <c r="D37" s="124"/>
      <c r="E37" s="37"/>
      <c r="F37" s="126"/>
      <c r="G37" s="127"/>
      <c r="H37" s="128"/>
      <c r="I37" s="40"/>
      <c r="J37" s="126"/>
      <c r="K37" s="127"/>
      <c r="L37" s="128"/>
      <c r="M37" s="43"/>
      <c r="N37" s="126"/>
      <c r="O37" s="127"/>
      <c r="P37" s="128"/>
    </row>
    <row r="38" spans="1:16" ht="15" customHeight="1">
      <c r="A38" s="122" t="s">
        <v>99</v>
      </c>
      <c r="B38" s="123"/>
      <c r="C38" s="123"/>
      <c r="D38" s="124"/>
      <c r="E38" s="37"/>
      <c r="F38" s="129"/>
      <c r="G38" s="130"/>
      <c r="H38" s="131"/>
      <c r="I38" s="40"/>
      <c r="J38" s="129"/>
      <c r="K38" s="130"/>
      <c r="L38" s="131"/>
      <c r="M38" s="43"/>
      <c r="N38" s="129"/>
      <c r="O38" s="130"/>
      <c r="P38" s="131"/>
    </row>
    <row r="39" spans="1:16" ht="15" customHeight="1" thickBot="1">
      <c r="A39" s="100"/>
      <c r="B39" s="99"/>
      <c r="C39" s="99"/>
      <c r="D39" s="98"/>
      <c r="E39" s="37"/>
      <c r="F39" s="132"/>
      <c r="G39" s="133"/>
      <c r="H39" s="134"/>
      <c r="I39" s="40"/>
      <c r="J39" s="132"/>
      <c r="K39" s="133"/>
      <c r="L39" s="134"/>
      <c r="M39" s="43"/>
      <c r="N39" s="132"/>
      <c r="O39" s="133"/>
      <c r="P39" s="134"/>
    </row>
    <row r="40" spans="10:15" ht="15" customHeight="1" thickTop="1">
      <c r="J40" s="16"/>
      <c r="K40" s="16"/>
      <c r="L40" s="21"/>
      <c r="M40" s="21"/>
      <c r="N40" s="21"/>
      <c r="O40" s="21"/>
    </row>
    <row r="41" spans="10:15" ht="15" customHeight="1">
      <c r="J41" s="16"/>
      <c r="K41" s="16"/>
      <c r="L41" s="21"/>
      <c r="M41" s="21"/>
      <c r="N41" s="21"/>
      <c r="O41" s="21"/>
    </row>
    <row r="42" spans="10:15" ht="15" customHeight="1">
      <c r="J42" s="16"/>
      <c r="K42" s="16"/>
      <c r="L42" s="21"/>
      <c r="M42" s="21"/>
      <c r="N42" s="21"/>
      <c r="O42" s="21"/>
    </row>
    <row r="43" spans="10:15" ht="15" customHeight="1">
      <c r="J43" s="16"/>
      <c r="K43" s="16"/>
      <c r="L43" s="21"/>
      <c r="M43" s="21"/>
      <c r="N43" s="21"/>
      <c r="O43" s="21"/>
    </row>
    <row r="44" spans="10:15" ht="15" customHeight="1">
      <c r="J44" s="16"/>
      <c r="K44" s="16"/>
      <c r="L44" s="21"/>
      <c r="M44" s="21"/>
      <c r="N44" s="21"/>
      <c r="O44" s="21"/>
    </row>
    <row r="45" spans="10:15" ht="15" customHeight="1">
      <c r="J45" s="16"/>
      <c r="K45" s="16"/>
      <c r="L45" s="21"/>
      <c r="M45" s="21"/>
      <c r="N45" s="21"/>
      <c r="O45" s="21"/>
    </row>
    <row r="46" spans="10:15" ht="15" customHeight="1">
      <c r="J46" s="16"/>
      <c r="K46" s="16"/>
      <c r="L46" s="21"/>
      <c r="M46" s="21"/>
      <c r="N46" s="21"/>
      <c r="O46" s="21"/>
    </row>
    <row r="47" spans="10:15" ht="15" customHeight="1">
      <c r="J47" s="16"/>
      <c r="K47" s="16"/>
      <c r="L47" s="21"/>
      <c r="M47" s="21"/>
      <c r="N47" s="21"/>
      <c r="O47" s="21"/>
    </row>
    <row r="48" spans="10:15" ht="19.5" customHeight="1">
      <c r="J48" s="16"/>
      <c r="K48" s="16"/>
      <c r="L48" s="21"/>
      <c r="M48" s="21"/>
      <c r="N48" s="21"/>
      <c r="O48" s="21"/>
    </row>
    <row r="49" spans="10:15" ht="19.5" customHeight="1">
      <c r="J49" s="16"/>
      <c r="K49" s="16"/>
      <c r="L49" s="21"/>
      <c r="M49" s="21"/>
      <c r="N49" s="21"/>
      <c r="O49" s="21"/>
    </row>
    <row r="50" spans="10:15" ht="19.5" customHeight="1">
      <c r="J50" s="16"/>
      <c r="K50" s="16"/>
      <c r="L50" s="21"/>
      <c r="M50" s="21"/>
      <c r="N50" s="21"/>
      <c r="O50" s="21"/>
    </row>
    <row r="51" spans="10:15" ht="19.5" customHeight="1">
      <c r="J51" s="16"/>
      <c r="K51" s="16"/>
      <c r="L51" s="21"/>
      <c r="M51" s="21"/>
      <c r="N51" s="21"/>
      <c r="O51" s="21"/>
    </row>
    <row r="52" spans="10:15" ht="19.5" customHeight="1">
      <c r="J52" s="16"/>
      <c r="K52" s="16"/>
      <c r="L52" s="21"/>
      <c r="M52" s="21"/>
      <c r="N52" s="21"/>
      <c r="O52" s="21"/>
    </row>
    <row r="53" spans="10:15" ht="19.5" customHeight="1">
      <c r="J53" s="16"/>
      <c r="K53" s="16"/>
      <c r="L53" s="21"/>
      <c r="M53" s="21"/>
      <c r="N53" s="21"/>
      <c r="O53" s="21"/>
    </row>
    <row r="54" spans="10:15" ht="19.5" customHeight="1">
      <c r="J54" s="16"/>
      <c r="K54" s="16"/>
      <c r="L54" s="21"/>
      <c r="M54" s="21"/>
      <c r="N54" s="21"/>
      <c r="O54" s="21"/>
    </row>
    <row r="55" spans="10:15" ht="19.5" customHeight="1">
      <c r="J55" s="16"/>
      <c r="K55" s="16"/>
      <c r="L55" s="21"/>
      <c r="M55" s="21"/>
      <c r="N55" s="21"/>
      <c r="O55" s="21"/>
    </row>
    <row r="56" spans="10:15" ht="19.5" customHeight="1">
      <c r="J56" s="16"/>
      <c r="K56" s="16"/>
      <c r="L56" s="21"/>
      <c r="M56" s="21"/>
      <c r="N56" s="21"/>
      <c r="O56" s="21"/>
    </row>
    <row r="57" spans="10:15" ht="19.5" customHeight="1">
      <c r="J57" s="16"/>
      <c r="K57" s="16"/>
      <c r="L57" s="21"/>
      <c r="M57" s="21"/>
      <c r="N57" s="21"/>
      <c r="O57" s="21"/>
    </row>
    <row r="58" spans="10:15" ht="19.5" customHeight="1">
      <c r="J58" s="16"/>
      <c r="K58" s="16"/>
      <c r="L58" s="21"/>
      <c r="M58" s="21"/>
      <c r="N58" s="21"/>
      <c r="O58" s="21"/>
    </row>
    <row r="59" spans="10:15" ht="19.5" customHeight="1">
      <c r="J59" s="16"/>
      <c r="K59" s="16"/>
      <c r="L59" s="21"/>
      <c r="M59" s="21"/>
      <c r="N59" s="21"/>
      <c r="O59" s="21"/>
    </row>
    <row r="60" spans="10:15" ht="19.5" customHeight="1">
      <c r="J60" s="16"/>
      <c r="K60" s="16"/>
      <c r="L60" s="21"/>
      <c r="M60" s="21"/>
      <c r="N60" s="21"/>
      <c r="O60" s="21"/>
    </row>
    <row r="61" spans="10:15" ht="19.5" customHeight="1">
      <c r="J61" s="16"/>
      <c r="K61" s="16"/>
      <c r="L61" s="21"/>
      <c r="M61" s="21"/>
      <c r="N61" s="21"/>
      <c r="O61" s="21"/>
    </row>
    <row r="62" spans="10:15" ht="19.5" customHeight="1">
      <c r="J62" s="16"/>
      <c r="K62" s="16"/>
      <c r="L62" s="21"/>
      <c r="M62" s="21"/>
      <c r="N62" s="21"/>
      <c r="O62" s="21"/>
    </row>
    <row r="63" spans="10:15" ht="19.5" customHeight="1">
      <c r="J63" s="16"/>
      <c r="K63" s="16"/>
      <c r="L63" s="21"/>
      <c r="M63" s="21"/>
      <c r="N63" s="21"/>
      <c r="O63" s="21"/>
    </row>
    <row r="64" spans="12:15" ht="19.5" customHeight="1">
      <c r="L64" s="22"/>
      <c r="M64" s="22"/>
      <c r="N64" s="22"/>
      <c r="O64" s="22"/>
    </row>
    <row r="65" spans="12:15" ht="19.5" customHeight="1">
      <c r="L65" s="22"/>
      <c r="M65" s="22"/>
      <c r="N65" s="22"/>
      <c r="O65" s="22"/>
    </row>
    <row r="66" spans="12:15" ht="19.5" customHeight="1">
      <c r="L66" s="22"/>
      <c r="M66" s="22"/>
      <c r="N66" s="22"/>
      <c r="O66" s="22"/>
    </row>
    <row r="67" spans="12:15" ht="19.5" customHeight="1">
      <c r="L67" s="22"/>
      <c r="M67" s="22"/>
      <c r="N67" s="22"/>
      <c r="O67" s="22"/>
    </row>
    <row r="68" spans="12:15" ht="19.5" customHeight="1">
      <c r="L68" s="22"/>
      <c r="M68" s="22"/>
      <c r="N68" s="22"/>
      <c r="O68" s="22"/>
    </row>
    <row r="69" spans="12:15" ht="19.5" customHeight="1">
      <c r="L69" s="22"/>
      <c r="M69" s="22"/>
      <c r="N69" s="22"/>
      <c r="O69" s="22"/>
    </row>
    <row r="70" spans="12:15" ht="19.5" customHeight="1">
      <c r="L70" s="22"/>
      <c r="M70" s="22"/>
      <c r="N70" s="22"/>
      <c r="O70" s="22"/>
    </row>
    <row r="71" spans="12:15" ht="19.5" customHeight="1">
      <c r="L71" s="22"/>
      <c r="M71" s="22"/>
      <c r="N71" s="22"/>
      <c r="O71" s="22"/>
    </row>
    <row r="72" spans="12:15" ht="19.5" customHeight="1">
      <c r="L72" s="22"/>
      <c r="M72" s="22"/>
      <c r="N72" s="22"/>
      <c r="O72" s="22"/>
    </row>
    <row r="73" spans="12:15" ht="19.5" customHeight="1">
      <c r="L73" s="22"/>
      <c r="M73" s="22"/>
      <c r="N73" s="22"/>
      <c r="O73" s="22"/>
    </row>
    <row r="74" spans="12:15" ht="19.5" customHeight="1">
      <c r="L74" s="22"/>
      <c r="M74" s="22"/>
      <c r="N74" s="22"/>
      <c r="O74" s="22"/>
    </row>
    <row r="75" spans="12:15" ht="19.5" customHeight="1">
      <c r="L75" s="22"/>
      <c r="M75" s="22"/>
      <c r="N75" s="22"/>
      <c r="O75" s="22"/>
    </row>
    <row r="76" spans="12:15" ht="19.5" customHeight="1">
      <c r="L76" s="22"/>
      <c r="M76" s="22"/>
      <c r="N76" s="22"/>
      <c r="O76" s="22"/>
    </row>
    <row r="77" spans="12:15" ht="19.5" customHeight="1">
      <c r="L77" s="22"/>
      <c r="M77" s="22"/>
      <c r="N77" s="22"/>
      <c r="O77" s="22"/>
    </row>
    <row r="78" spans="12:15" ht="19.5" customHeight="1">
      <c r="L78" s="22"/>
      <c r="M78" s="22"/>
      <c r="N78" s="22"/>
      <c r="O78" s="22"/>
    </row>
    <row r="79" spans="12:15" ht="19.5" customHeight="1">
      <c r="L79" s="22"/>
      <c r="M79" s="22"/>
      <c r="N79" s="22"/>
      <c r="O79" s="22"/>
    </row>
    <row r="80" spans="12:15" ht="19.5" customHeight="1">
      <c r="L80" s="22"/>
      <c r="M80" s="22"/>
      <c r="N80" s="22"/>
      <c r="O80" s="22"/>
    </row>
    <row r="81" spans="12:15" ht="19.5" customHeight="1">
      <c r="L81" s="22"/>
      <c r="M81" s="22"/>
      <c r="N81" s="22"/>
      <c r="O81" s="22"/>
    </row>
    <row r="82" spans="12:15" ht="19.5" customHeight="1">
      <c r="L82" s="22"/>
      <c r="M82" s="22"/>
      <c r="N82" s="22"/>
      <c r="O82" s="22"/>
    </row>
    <row r="83" spans="12:15" ht="19.5" customHeight="1">
      <c r="L83" s="22"/>
      <c r="M83" s="22"/>
      <c r="N83" s="22"/>
      <c r="O83" s="22"/>
    </row>
    <row r="84" spans="12:15" ht="19.5" customHeight="1">
      <c r="L84" s="22"/>
      <c r="M84" s="22"/>
      <c r="N84" s="22"/>
      <c r="O84" s="22"/>
    </row>
    <row r="85" spans="12:15" ht="19.5" customHeight="1">
      <c r="L85" s="22"/>
      <c r="M85" s="22"/>
      <c r="N85" s="22"/>
      <c r="O85" s="22"/>
    </row>
    <row r="86" spans="12:15" ht="19.5" customHeight="1">
      <c r="L86" s="22"/>
      <c r="M86" s="22"/>
      <c r="N86" s="22"/>
      <c r="O86" s="22"/>
    </row>
    <row r="87" spans="12:15" ht="19.5" customHeight="1">
      <c r="L87" s="22"/>
      <c r="M87" s="22"/>
      <c r="N87" s="22"/>
      <c r="O87" s="22"/>
    </row>
    <row r="88" spans="12:15" ht="19.5" customHeight="1">
      <c r="L88" s="22"/>
      <c r="M88" s="22"/>
      <c r="N88" s="22"/>
      <c r="O88" s="22"/>
    </row>
    <row r="89" spans="12:15" ht="19.5" customHeight="1">
      <c r="L89" s="22"/>
      <c r="M89" s="22"/>
      <c r="N89" s="22"/>
      <c r="O89" s="22"/>
    </row>
    <row r="90" spans="12:15" ht="19.5" customHeight="1">
      <c r="L90" s="22"/>
      <c r="M90" s="22"/>
      <c r="N90" s="22"/>
      <c r="O90" s="22"/>
    </row>
    <row r="91" spans="12:15" ht="19.5" customHeight="1">
      <c r="L91" s="22"/>
      <c r="M91" s="22"/>
      <c r="N91" s="22"/>
      <c r="O91" s="22"/>
    </row>
    <row r="92" spans="12:15" ht="19.5" customHeight="1">
      <c r="L92" s="22"/>
      <c r="M92" s="22"/>
      <c r="N92" s="22"/>
      <c r="O92" s="22"/>
    </row>
    <row r="93" spans="12:15" ht="19.5" customHeight="1">
      <c r="L93" s="22"/>
      <c r="M93" s="22"/>
      <c r="N93" s="22"/>
      <c r="O93" s="22"/>
    </row>
    <row r="94" spans="12:15" ht="19.5" customHeight="1">
      <c r="L94" s="22"/>
      <c r="M94" s="22"/>
      <c r="N94" s="22"/>
      <c r="O94" s="22"/>
    </row>
    <row r="95" spans="12:15" ht="19.5" customHeight="1">
      <c r="L95" s="22"/>
      <c r="M95" s="22"/>
      <c r="N95" s="22"/>
      <c r="O95" s="22"/>
    </row>
    <row r="96" spans="12:15" ht="19.5" customHeight="1">
      <c r="L96" s="22"/>
      <c r="M96" s="22"/>
      <c r="N96" s="22"/>
      <c r="O96" s="22"/>
    </row>
    <row r="97" spans="12:15" ht="19.5" customHeight="1">
      <c r="L97" s="22"/>
      <c r="M97" s="22"/>
      <c r="N97" s="22"/>
      <c r="O97" s="22"/>
    </row>
    <row r="98" spans="12:15" ht="19.5" customHeight="1">
      <c r="L98" s="22"/>
      <c r="M98" s="22"/>
      <c r="N98" s="22"/>
      <c r="O98" s="22"/>
    </row>
    <row r="99" spans="12:15" ht="19.5" customHeight="1">
      <c r="L99" s="22"/>
      <c r="M99" s="22"/>
      <c r="N99" s="22"/>
      <c r="O99" s="22"/>
    </row>
    <row r="100" spans="12:15" ht="19.5" customHeight="1">
      <c r="L100" s="22"/>
      <c r="M100" s="22"/>
      <c r="N100" s="22"/>
      <c r="O100" s="22"/>
    </row>
    <row r="101" spans="12:15" ht="19.5" customHeight="1">
      <c r="L101" s="22"/>
      <c r="M101" s="22"/>
      <c r="N101" s="22"/>
      <c r="O101" s="22"/>
    </row>
    <row r="102" spans="12:15" ht="19.5" customHeight="1">
      <c r="L102" s="22"/>
      <c r="M102" s="22"/>
      <c r="N102" s="22"/>
      <c r="O102" s="22"/>
    </row>
    <row r="103" spans="12:15" ht="19.5" customHeight="1">
      <c r="L103" s="22"/>
      <c r="M103" s="22"/>
      <c r="N103" s="22"/>
      <c r="O103" s="22"/>
    </row>
    <row r="104" spans="12:15" ht="19.5" customHeight="1">
      <c r="L104" s="22"/>
      <c r="M104" s="22"/>
      <c r="N104" s="22"/>
      <c r="O104" s="22"/>
    </row>
    <row r="105" spans="12:15" ht="19.5" customHeight="1">
      <c r="L105" s="22"/>
      <c r="M105" s="22"/>
      <c r="N105" s="22"/>
      <c r="O105" s="22"/>
    </row>
    <row r="106" spans="12:15" ht="19.5" customHeight="1">
      <c r="L106" s="22"/>
      <c r="M106" s="22"/>
      <c r="N106" s="22"/>
      <c r="O106" s="22"/>
    </row>
    <row r="107" spans="12:15" ht="19.5" customHeight="1">
      <c r="L107" s="22"/>
      <c r="M107" s="22"/>
      <c r="N107" s="22"/>
      <c r="O107" s="22"/>
    </row>
    <row r="108" spans="12:15" ht="19.5" customHeight="1">
      <c r="L108" s="22"/>
      <c r="M108" s="22"/>
      <c r="N108" s="22"/>
      <c r="O108" s="22"/>
    </row>
    <row r="109" spans="12:15" ht="12.75">
      <c r="L109" s="22"/>
      <c r="M109" s="22"/>
      <c r="N109" s="22"/>
      <c r="O109" s="22"/>
    </row>
    <row r="110" spans="12:15" ht="12.75">
      <c r="L110" s="22"/>
      <c r="M110" s="22"/>
      <c r="N110" s="22"/>
      <c r="O110" s="22"/>
    </row>
    <row r="111" spans="12:15" ht="12.75">
      <c r="L111" s="22"/>
      <c r="M111" s="22"/>
      <c r="N111" s="22"/>
      <c r="O111" s="22"/>
    </row>
    <row r="112" spans="12:15" ht="12.75">
      <c r="L112" s="22"/>
      <c r="M112" s="22"/>
      <c r="N112" s="22"/>
      <c r="O112" s="22"/>
    </row>
    <row r="113" spans="12:15" ht="12.75">
      <c r="L113" s="22"/>
      <c r="M113" s="22"/>
      <c r="N113" s="22"/>
      <c r="O113" s="22"/>
    </row>
    <row r="114" spans="12:15" ht="12.75">
      <c r="L114" s="22"/>
      <c r="M114" s="22"/>
      <c r="N114" s="22"/>
      <c r="O114" s="22"/>
    </row>
    <row r="115" spans="12:15" ht="12.75">
      <c r="L115" s="22"/>
      <c r="M115" s="22"/>
      <c r="N115" s="22"/>
      <c r="O115" s="22"/>
    </row>
    <row r="116" spans="12:15" ht="12.75">
      <c r="L116" s="22"/>
      <c r="M116" s="22"/>
      <c r="N116" s="22"/>
      <c r="O116" s="22"/>
    </row>
    <row r="117" spans="12:15" ht="12.75">
      <c r="L117" s="22"/>
      <c r="M117" s="22"/>
      <c r="N117" s="22"/>
      <c r="O117" s="22"/>
    </row>
    <row r="118" spans="12:15" ht="12.75">
      <c r="L118" s="22"/>
      <c r="M118" s="22"/>
      <c r="N118" s="22"/>
      <c r="O118" s="22"/>
    </row>
    <row r="119" spans="12:15" ht="12.75">
      <c r="L119" s="22"/>
      <c r="M119" s="22"/>
      <c r="N119" s="22"/>
      <c r="O119" s="22"/>
    </row>
    <row r="120" spans="12:15" ht="12.75">
      <c r="L120" s="22"/>
      <c r="M120" s="22"/>
      <c r="N120" s="22"/>
      <c r="O120" s="22"/>
    </row>
    <row r="121" spans="12:15" ht="12.75">
      <c r="L121" s="22"/>
      <c r="M121" s="22"/>
      <c r="N121" s="22"/>
      <c r="O121" s="22"/>
    </row>
    <row r="122" spans="12:15" ht="12.75">
      <c r="L122" s="22"/>
      <c r="M122" s="22"/>
      <c r="N122" s="22"/>
      <c r="O122" s="22"/>
    </row>
    <row r="123" spans="12:15" ht="12.75">
      <c r="L123" s="22"/>
      <c r="M123" s="22"/>
      <c r="N123" s="22"/>
      <c r="O123" s="22"/>
    </row>
    <row r="124" spans="12:15" ht="12.75">
      <c r="L124" s="22"/>
      <c r="M124" s="22"/>
      <c r="N124" s="22"/>
      <c r="O124" s="22"/>
    </row>
    <row r="125" spans="12:15" ht="12.75">
      <c r="L125" s="22"/>
      <c r="M125" s="22"/>
      <c r="N125" s="22"/>
      <c r="O125" s="22"/>
    </row>
    <row r="126" spans="12:15" ht="12.75">
      <c r="L126" s="22"/>
      <c r="M126" s="22"/>
      <c r="N126" s="22"/>
      <c r="O126" s="22"/>
    </row>
    <row r="127" spans="12:15" ht="12.75">
      <c r="L127" s="22"/>
      <c r="M127" s="22"/>
      <c r="N127" s="22"/>
      <c r="O127" s="22"/>
    </row>
    <row r="128" spans="12:15" ht="12.75">
      <c r="L128" s="22"/>
      <c r="M128" s="22"/>
      <c r="N128" s="22"/>
      <c r="O128" s="22"/>
    </row>
    <row r="129" spans="12:15" ht="12.75">
      <c r="L129" s="22"/>
      <c r="M129" s="22"/>
      <c r="N129" s="22"/>
      <c r="O129" s="22"/>
    </row>
    <row r="130" spans="12:15" ht="12.75">
      <c r="L130" s="22"/>
      <c r="M130" s="22"/>
      <c r="N130" s="22"/>
      <c r="O130" s="22"/>
    </row>
    <row r="131" spans="12:15" ht="12.75">
      <c r="L131" s="22"/>
      <c r="M131" s="22"/>
      <c r="N131" s="22"/>
      <c r="O131" s="22"/>
    </row>
    <row r="132" spans="12:15" ht="12.75">
      <c r="L132" s="22"/>
      <c r="M132" s="22"/>
      <c r="N132" s="22"/>
      <c r="O132" s="22"/>
    </row>
    <row r="133" spans="12:15" ht="12.75">
      <c r="L133" s="22"/>
      <c r="M133" s="22"/>
      <c r="N133" s="22"/>
      <c r="O133" s="22"/>
    </row>
    <row r="134" spans="12:15" ht="12.75">
      <c r="L134" s="22"/>
      <c r="M134" s="22"/>
      <c r="N134" s="22"/>
      <c r="O134" s="22"/>
    </row>
    <row r="135" spans="12:15" ht="12.75">
      <c r="L135" s="22"/>
      <c r="M135" s="22"/>
      <c r="N135" s="22"/>
      <c r="O135" s="22"/>
    </row>
    <row r="136" spans="12:15" ht="12.75">
      <c r="L136" s="22"/>
      <c r="M136" s="22"/>
      <c r="N136" s="22"/>
      <c r="O136" s="22"/>
    </row>
    <row r="137" spans="12:15" ht="12.75">
      <c r="L137" s="22"/>
      <c r="M137" s="22"/>
      <c r="N137" s="22"/>
      <c r="O137" s="22"/>
    </row>
    <row r="138" spans="12:15" ht="12.75">
      <c r="L138" s="22"/>
      <c r="M138" s="22"/>
      <c r="N138" s="22"/>
      <c r="O138" s="22"/>
    </row>
    <row r="139" spans="12:15" ht="12.75">
      <c r="L139" s="22"/>
      <c r="M139" s="22"/>
      <c r="N139" s="22"/>
      <c r="O139" s="22"/>
    </row>
    <row r="140" spans="12:15" ht="12.75">
      <c r="L140" s="22"/>
      <c r="M140" s="22"/>
      <c r="N140" s="22"/>
      <c r="O140" s="22"/>
    </row>
    <row r="141" spans="12:15" ht="12.75">
      <c r="L141" s="22"/>
      <c r="M141" s="22"/>
      <c r="N141" s="22"/>
      <c r="O141" s="22"/>
    </row>
    <row r="142" spans="12:15" ht="12.75">
      <c r="L142" s="22"/>
      <c r="M142" s="22"/>
      <c r="N142" s="22"/>
      <c r="O142" s="22"/>
    </row>
    <row r="143" spans="12:15" ht="12.75">
      <c r="L143" s="22"/>
      <c r="M143" s="22"/>
      <c r="N143" s="22"/>
      <c r="O143" s="22"/>
    </row>
    <row r="144" spans="12:15" ht="12.75">
      <c r="L144" s="22"/>
      <c r="M144" s="22"/>
      <c r="N144" s="22"/>
      <c r="O144" s="22"/>
    </row>
    <row r="145" spans="12:15" ht="12.75">
      <c r="L145" s="22"/>
      <c r="M145" s="22"/>
      <c r="N145" s="22"/>
      <c r="O145" s="22"/>
    </row>
    <row r="146" spans="12:15" ht="12.75">
      <c r="L146" s="22"/>
      <c r="M146" s="22"/>
      <c r="N146" s="22"/>
      <c r="O146" s="22"/>
    </row>
    <row r="147" spans="12:15" ht="12.75">
      <c r="L147" s="22"/>
      <c r="M147" s="22"/>
      <c r="N147" s="22"/>
      <c r="O147" s="22"/>
    </row>
    <row r="148" spans="12:15" ht="12.75">
      <c r="L148" s="22"/>
      <c r="M148" s="22"/>
      <c r="N148" s="22"/>
      <c r="O148" s="22"/>
    </row>
    <row r="149" spans="12:15" ht="12.75">
      <c r="L149" s="22"/>
      <c r="M149" s="22"/>
      <c r="N149" s="22"/>
      <c r="O149" s="22"/>
    </row>
    <row r="150" spans="12:15" ht="12.75">
      <c r="L150" s="22"/>
      <c r="M150" s="22"/>
      <c r="N150" s="22"/>
      <c r="O150" s="22"/>
    </row>
    <row r="151" spans="12:15" ht="12.75">
      <c r="L151" s="22"/>
      <c r="M151" s="22"/>
      <c r="N151" s="22"/>
      <c r="O151" s="22"/>
    </row>
    <row r="152" spans="12:15" ht="12.75">
      <c r="L152" s="22"/>
      <c r="M152" s="22"/>
      <c r="N152" s="22"/>
      <c r="O152" s="22"/>
    </row>
    <row r="153" spans="12:15" ht="12.75">
      <c r="L153" s="22"/>
      <c r="M153" s="22"/>
      <c r="N153" s="22"/>
      <c r="O153" s="22"/>
    </row>
    <row r="154" spans="12:15" ht="12.75">
      <c r="L154" s="22"/>
      <c r="M154" s="22"/>
      <c r="N154" s="22"/>
      <c r="O154" s="22"/>
    </row>
    <row r="155" spans="12:15" ht="12.75">
      <c r="L155" s="22"/>
      <c r="M155" s="22"/>
      <c r="N155" s="22"/>
      <c r="O155" s="22"/>
    </row>
    <row r="156" spans="12:15" ht="12.75">
      <c r="L156" s="22"/>
      <c r="M156" s="22"/>
      <c r="N156" s="22"/>
      <c r="O156" s="22"/>
    </row>
    <row r="157" spans="12:15" ht="12.75">
      <c r="L157" s="22"/>
      <c r="M157" s="22"/>
      <c r="N157" s="22"/>
      <c r="O157" s="22"/>
    </row>
    <row r="158" spans="12:15" ht="12.75">
      <c r="L158" s="22"/>
      <c r="M158" s="22"/>
      <c r="N158" s="22"/>
      <c r="O158" s="22"/>
    </row>
    <row r="159" spans="12:15" ht="12.75">
      <c r="L159" s="22"/>
      <c r="M159" s="22"/>
      <c r="N159" s="22"/>
      <c r="O159" s="22"/>
    </row>
    <row r="160" spans="12:15" ht="12.75">
      <c r="L160" s="22"/>
      <c r="M160" s="22"/>
      <c r="N160" s="22"/>
      <c r="O160" s="22"/>
    </row>
    <row r="161" spans="12:15" ht="12.75">
      <c r="L161" s="22"/>
      <c r="M161" s="22"/>
      <c r="N161" s="22"/>
      <c r="O161" s="22"/>
    </row>
    <row r="162" spans="12:15" ht="12.75">
      <c r="L162" s="22"/>
      <c r="M162" s="22"/>
      <c r="N162" s="22"/>
      <c r="O162" s="22"/>
    </row>
    <row r="163" spans="12:15" ht="12.75">
      <c r="L163" s="22"/>
      <c r="M163" s="22"/>
      <c r="N163" s="22"/>
      <c r="O163" s="22"/>
    </row>
    <row r="164" spans="12:15" ht="12.75">
      <c r="L164" s="22"/>
      <c r="M164" s="22"/>
      <c r="N164" s="22"/>
      <c r="O164" s="22"/>
    </row>
    <row r="165" spans="12:15" ht="12.75">
      <c r="L165" s="22"/>
      <c r="M165" s="22"/>
      <c r="N165" s="22"/>
      <c r="O165" s="22"/>
    </row>
    <row r="166" spans="12:15" ht="12.75">
      <c r="L166" s="22"/>
      <c r="M166" s="22"/>
      <c r="N166" s="22"/>
      <c r="O166" s="22"/>
    </row>
    <row r="167" spans="12:15" ht="12.75">
      <c r="L167" s="22"/>
      <c r="M167" s="22"/>
      <c r="N167" s="22"/>
      <c r="O167" s="22"/>
    </row>
    <row r="168" spans="12:15" ht="12.75">
      <c r="L168" s="22"/>
      <c r="M168" s="22"/>
      <c r="N168" s="22"/>
      <c r="O168" s="22"/>
    </row>
    <row r="169" spans="12:15" ht="12.75">
      <c r="L169" s="22"/>
      <c r="M169" s="22"/>
      <c r="N169" s="22"/>
      <c r="O169" s="22"/>
    </row>
    <row r="170" spans="12:15" ht="12.75">
      <c r="L170" s="22"/>
      <c r="M170" s="22"/>
      <c r="N170" s="22"/>
      <c r="O170" s="22"/>
    </row>
    <row r="171" spans="12:15" ht="12.75">
      <c r="L171" s="22"/>
      <c r="M171" s="22"/>
      <c r="N171" s="22"/>
      <c r="O171" s="22"/>
    </row>
    <row r="172" spans="12:15" ht="12.75">
      <c r="L172" s="22"/>
      <c r="M172" s="22"/>
      <c r="N172" s="22"/>
      <c r="O172" s="22"/>
    </row>
    <row r="173" spans="12:15" ht="12.75">
      <c r="L173" s="22"/>
      <c r="M173" s="22"/>
      <c r="N173" s="22"/>
      <c r="O173" s="22"/>
    </row>
  </sheetData>
  <mergeCells count="31">
    <mergeCell ref="N36:P39"/>
    <mergeCell ref="F16:H19"/>
    <mergeCell ref="F21:H24"/>
    <mergeCell ref="F26:H29"/>
    <mergeCell ref="F31:H34"/>
    <mergeCell ref="F36:H39"/>
    <mergeCell ref="N31:P34"/>
    <mergeCell ref="J21:L24"/>
    <mergeCell ref="N21:P24"/>
    <mergeCell ref="J26:L29"/>
    <mergeCell ref="N26:P29"/>
    <mergeCell ref="A28:D29"/>
    <mergeCell ref="J8:P10"/>
    <mergeCell ref="A8:D14"/>
    <mergeCell ref="J12:L14"/>
    <mergeCell ref="N12:P14"/>
    <mergeCell ref="A16:D17"/>
    <mergeCell ref="A18:D19"/>
    <mergeCell ref="J16:L19"/>
    <mergeCell ref="N16:P19"/>
    <mergeCell ref="F8:H14"/>
    <mergeCell ref="A2:P5"/>
    <mergeCell ref="A21:D22"/>
    <mergeCell ref="A23:D24"/>
    <mergeCell ref="A26:D27"/>
    <mergeCell ref="A38:D39"/>
    <mergeCell ref="J36:L39"/>
    <mergeCell ref="A31:D32"/>
    <mergeCell ref="A33:D34"/>
    <mergeCell ref="A36:D37"/>
    <mergeCell ref="J31:L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7"/>
  <sheetViews>
    <sheetView workbookViewId="0" topLeftCell="A1">
      <selection activeCell="A2" sqref="A2:P45"/>
    </sheetView>
  </sheetViews>
  <sheetFormatPr defaultColWidth="11.421875" defaultRowHeight="12.75"/>
  <cols>
    <col min="1" max="9" width="7.7109375" style="0" customWidth="1"/>
    <col min="10" max="12" width="8.28125" style="0" customWidth="1"/>
    <col min="13" max="13" width="7.7109375" style="0" customWidth="1"/>
    <col min="14" max="16" width="8.28125" style="0" customWidth="1"/>
    <col min="17" max="17" width="10.7109375" style="0" customWidth="1"/>
  </cols>
  <sheetData>
    <row r="1" ht="19.5" customHeight="1" thickBot="1"/>
    <row r="2" spans="1:16" ht="15" customHeight="1" thickTop="1">
      <c r="A2" s="150" t="s">
        <v>107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51"/>
      <c r="P2" s="151"/>
    </row>
    <row r="3" spans="1:16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3"/>
    </row>
    <row r="4" spans="1:16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153"/>
      <c r="P4" s="153"/>
    </row>
    <row r="5" spans="1:16" ht="1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5" customHeight="1">
      <c r="A6" s="37"/>
      <c r="B6" s="37"/>
      <c r="C6" s="37"/>
      <c r="D6" s="37"/>
      <c r="E6" s="37"/>
      <c r="F6" s="37"/>
      <c r="G6" s="37"/>
      <c r="H6" s="37"/>
      <c r="I6" s="37"/>
      <c r="J6" s="54"/>
      <c r="K6" s="37"/>
      <c r="L6" s="37"/>
      <c r="M6" s="37"/>
      <c r="N6" s="38"/>
      <c r="O6" s="38"/>
      <c r="P6" s="38"/>
    </row>
    <row r="7" spans="1:16" ht="15" customHeight="1" thickBot="1">
      <c r="A7" s="37"/>
      <c r="B7" s="37"/>
      <c r="C7" s="37"/>
      <c r="D7" s="37"/>
      <c r="E7" s="37"/>
      <c r="F7" s="37"/>
      <c r="G7" s="37"/>
      <c r="H7" s="37"/>
      <c r="I7" s="37"/>
      <c r="J7" s="38"/>
      <c r="K7" s="38"/>
      <c r="L7" s="38"/>
      <c r="M7" s="37"/>
      <c r="N7" s="38"/>
      <c r="O7" s="38"/>
      <c r="P7" s="38"/>
    </row>
    <row r="8" spans="1:16" ht="15" customHeight="1" thickTop="1">
      <c r="A8" s="168" t="s">
        <v>109</v>
      </c>
      <c r="B8" s="169"/>
      <c r="C8" s="169"/>
      <c r="D8" s="170"/>
      <c r="E8" s="37"/>
      <c r="F8" s="138" t="s">
        <v>104</v>
      </c>
      <c r="G8" s="139"/>
      <c r="H8" s="140"/>
      <c r="I8" s="49"/>
      <c r="J8" s="138" t="s">
        <v>101</v>
      </c>
      <c r="K8" s="139"/>
      <c r="L8" s="140"/>
      <c r="M8" s="37"/>
      <c r="N8" s="254" t="s">
        <v>106</v>
      </c>
      <c r="O8" s="255"/>
      <c r="P8" s="256"/>
    </row>
    <row r="9" spans="1:16" ht="15" customHeight="1">
      <c r="A9" s="171"/>
      <c r="B9" s="145"/>
      <c r="C9" s="145"/>
      <c r="D9" s="172"/>
      <c r="E9" s="37"/>
      <c r="F9" s="141"/>
      <c r="G9" s="142"/>
      <c r="H9" s="143"/>
      <c r="I9" s="49"/>
      <c r="J9" s="141"/>
      <c r="K9" s="142"/>
      <c r="L9" s="143"/>
      <c r="M9" s="37"/>
      <c r="N9" s="257"/>
      <c r="O9" s="258"/>
      <c r="P9" s="259"/>
    </row>
    <row r="10" spans="1:16" ht="15" customHeight="1">
      <c r="A10" s="171"/>
      <c r="B10" s="145"/>
      <c r="C10" s="145"/>
      <c r="D10" s="172"/>
      <c r="E10" s="37"/>
      <c r="F10" s="141"/>
      <c r="G10" s="142"/>
      <c r="H10" s="143"/>
      <c r="I10" s="49"/>
      <c r="J10" s="141"/>
      <c r="K10" s="142"/>
      <c r="L10" s="143"/>
      <c r="M10" s="37"/>
      <c r="N10" s="257"/>
      <c r="O10" s="258"/>
      <c r="P10" s="259"/>
    </row>
    <row r="11" spans="1:16" ht="15" customHeight="1">
      <c r="A11" s="171"/>
      <c r="B11" s="145"/>
      <c r="C11" s="145"/>
      <c r="D11" s="172"/>
      <c r="E11" s="37"/>
      <c r="F11" s="144"/>
      <c r="G11" s="145"/>
      <c r="H11" s="146"/>
      <c r="I11" s="50"/>
      <c r="J11" s="144"/>
      <c r="K11" s="145"/>
      <c r="L11" s="146"/>
      <c r="M11" s="37"/>
      <c r="N11" s="260"/>
      <c r="O11" s="261"/>
      <c r="P11" s="262"/>
    </row>
    <row r="12" spans="1:16" ht="15" customHeight="1">
      <c r="A12" s="171"/>
      <c r="B12" s="145"/>
      <c r="C12" s="145"/>
      <c r="D12" s="172"/>
      <c r="E12" s="39"/>
      <c r="F12" s="144"/>
      <c r="G12" s="145"/>
      <c r="H12" s="146"/>
      <c r="I12" s="50"/>
      <c r="J12" s="144"/>
      <c r="K12" s="145"/>
      <c r="L12" s="146"/>
      <c r="M12" s="40"/>
      <c r="N12" s="260"/>
      <c r="O12" s="261"/>
      <c r="P12" s="262"/>
    </row>
    <row r="13" spans="1:16" ht="15" customHeight="1">
      <c r="A13" s="171"/>
      <c r="B13" s="145"/>
      <c r="C13" s="145"/>
      <c r="D13" s="172"/>
      <c r="E13" s="39"/>
      <c r="F13" s="144"/>
      <c r="G13" s="145"/>
      <c r="H13" s="146"/>
      <c r="I13" s="50"/>
      <c r="J13" s="144"/>
      <c r="K13" s="145"/>
      <c r="L13" s="146"/>
      <c r="M13" s="40"/>
      <c r="N13" s="260"/>
      <c r="O13" s="261"/>
      <c r="P13" s="262"/>
    </row>
    <row r="14" spans="1:16" ht="15" customHeight="1" thickBot="1">
      <c r="A14" s="173"/>
      <c r="B14" s="174"/>
      <c r="C14" s="174"/>
      <c r="D14" s="175"/>
      <c r="E14" s="39"/>
      <c r="F14" s="147"/>
      <c r="G14" s="148"/>
      <c r="H14" s="149"/>
      <c r="I14" s="50"/>
      <c r="J14" s="147"/>
      <c r="K14" s="148"/>
      <c r="L14" s="149"/>
      <c r="M14" s="40"/>
      <c r="N14" s="263"/>
      <c r="O14" s="264"/>
      <c r="P14" s="265"/>
    </row>
    <row r="15" spans="1:16" ht="15" customHeight="1" thickBot="1">
      <c r="A15" s="40"/>
      <c r="B15" s="40"/>
      <c r="C15" s="40"/>
      <c r="D15" s="40"/>
      <c r="E15" s="40"/>
      <c r="F15" s="42"/>
      <c r="G15" s="42"/>
      <c r="H15" s="41"/>
      <c r="I15" s="41"/>
      <c r="J15" s="41"/>
      <c r="K15" s="41"/>
      <c r="L15" s="42"/>
      <c r="M15" s="40"/>
      <c r="N15" s="42"/>
      <c r="O15" s="42"/>
      <c r="P15" s="41"/>
    </row>
    <row r="16" spans="1:20" ht="15" customHeight="1" thickTop="1">
      <c r="A16" s="135" t="s">
        <v>91</v>
      </c>
      <c r="B16" s="136"/>
      <c r="C16" s="136"/>
      <c r="D16" s="137"/>
      <c r="E16" s="37"/>
      <c r="F16" s="202">
        <f>10000*ROUND((F$41*Table4!F16/Table5!$T16)/10000,0)</f>
        <v>4740000</v>
      </c>
      <c r="G16" s="203"/>
      <c r="H16" s="204"/>
      <c r="I16" s="51"/>
      <c r="J16" s="202">
        <f>10000*ROUND((J$41*Table4!N16/Table5!$T16)/10000,0)</f>
        <v>2640000</v>
      </c>
      <c r="K16" s="203"/>
      <c r="L16" s="204"/>
      <c r="M16" s="40"/>
      <c r="N16" s="224">
        <f>10000*ROUND((N$41*Table4!J16/Table5!$T16)/10000,0)</f>
        <v>3960000</v>
      </c>
      <c r="O16" s="225"/>
      <c r="P16" s="226"/>
      <c r="T16">
        <v>0.1</v>
      </c>
    </row>
    <row r="17" spans="1:16" ht="15" customHeight="1">
      <c r="A17" s="122"/>
      <c r="B17" s="123"/>
      <c r="C17" s="123"/>
      <c r="D17" s="124"/>
      <c r="E17" s="37"/>
      <c r="F17" s="205"/>
      <c r="G17" s="206"/>
      <c r="H17" s="207"/>
      <c r="I17" s="51"/>
      <c r="J17" s="205"/>
      <c r="K17" s="206"/>
      <c r="L17" s="207"/>
      <c r="M17" s="40"/>
      <c r="N17" s="227"/>
      <c r="O17" s="228"/>
      <c r="P17" s="229"/>
    </row>
    <row r="18" spans="1:16" ht="15" customHeight="1">
      <c r="A18" s="122" t="s">
        <v>92</v>
      </c>
      <c r="B18" s="123"/>
      <c r="C18" s="123"/>
      <c r="D18" s="124"/>
      <c r="E18" s="37"/>
      <c r="F18" s="208"/>
      <c r="G18" s="209"/>
      <c r="H18" s="210"/>
      <c r="I18" s="53"/>
      <c r="J18" s="208"/>
      <c r="K18" s="209"/>
      <c r="L18" s="210"/>
      <c r="M18" s="40"/>
      <c r="N18" s="227"/>
      <c r="O18" s="230"/>
      <c r="P18" s="229"/>
    </row>
    <row r="19" spans="1:16" ht="15" customHeight="1" thickBot="1">
      <c r="A19" s="100"/>
      <c r="B19" s="99"/>
      <c r="C19" s="99"/>
      <c r="D19" s="98"/>
      <c r="E19" s="37"/>
      <c r="F19" s="211"/>
      <c r="G19" s="212"/>
      <c r="H19" s="213"/>
      <c r="I19" s="53"/>
      <c r="J19" s="211"/>
      <c r="K19" s="212"/>
      <c r="L19" s="213"/>
      <c r="M19" s="40"/>
      <c r="N19" s="231"/>
      <c r="O19" s="232"/>
      <c r="P19" s="233"/>
    </row>
    <row r="20" spans="1:16" ht="15" customHeight="1" thickBot="1" thickTop="1">
      <c r="A20" s="37"/>
      <c r="B20" s="37"/>
      <c r="C20" s="37"/>
      <c r="D20" s="37"/>
      <c r="E20" s="37"/>
      <c r="F20" s="44"/>
      <c r="G20" s="44"/>
      <c r="H20" s="44"/>
      <c r="I20" s="44"/>
      <c r="J20" s="44"/>
      <c r="K20" s="44"/>
      <c r="L20" s="44"/>
      <c r="M20" s="40"/>
      <c r="N20" s="44"/>
      <c r="O20" s="44"/>
      <c r="P20" s="44"/>
    </row>
    <row r="21" spans="1:20" ht="15" customHeight="1" thickTop="1">
      <c r="A21" s="116" t="s">
        <v>93</v>
      </c>
      <c r="B21" s="117"/>
      <c r="C21" s="117"/>
      <c r="D21" s="118"/>
      <c r="E21" s="36"/>
      <c r="F21" s="214">
        <f>10000*ROUND((F$41*Table4!F21/Table5!$T21)/10000,0)</f>
        <v>9480000</v>
      </c>
      <c r="G21" s="215"/>
      <c r="H21" s="216"/>
      <c r="I21" s="52"/>
      <c r="J21" s="214">
        <f>10000*ROUND((J$41*Table4!N21/Table5!$T21)/10000,0)</f>
        <v>11000000</v>
      </c>
      <c r="K21" s="215"/>
      <c r="L21" s="216"/>
      <c r="M21" s="45"/>
      <c r="N21" s="214">
        <f>10000*ROUND((N$41*Table4!J21/Table5!$T21)/10000,0)</f>
        <v>22000000</v>
      </c>
      <c r="O21" s="215"/>
      <c r="P21" s="216"/>
      <c r="T21">
        <v>0.01</v>
      </c>
    </row>
    <row r="22" spans="1:16" ht="15" customHeight="1">
      <c r="A22" s="119"/>
      <c r="B22" s="120"/>
      <c r="C22" s="120"/>
      <c r="D22" s="121"/>
      <c r="E22" s="36"/>
      <c r="F22" s="217"/>
      <c r="G22" s="218"/>
      <c r="H22" s="219"/>
      <c r="I22" s="52"/>
      <c r="J22" s="217"/>
      <c r="K22" s="218"/>
      <c r="L22" s="219"/>
      <c r="M22" s="45"/>
      <c r="N22" s="217"/>
      <c r="O22" s="218"/>
      <c r="P22" s="219"/>
    </row>
    <row r="23" spans="1:16" ht="15" customHeight="1">
      <c r="A23" s="119" t="s">
        <v>94</v>
      </c>
      <c r="B23" s="120"/>
      <c r="C23" s="120"/>
      <c r="D23" s="121"/>
      <c r="E23" s="36"/>
      <c r="F23" s="217"/>
      <c r="G23" s="220"/>
      <c r="H23" s="219"/>
      <c r="I23" s="52"/>
      <c r="J23" s="217"/>
      <c r="K23" s="220"/>
      <c r="L23" s="219"/>
      <c r="M23" s="45"/>
      <c r="N23" s="217"/>
      <c r="O23" s="220"/>
      <c r="P23" s="219"/>
    </row>
    <row r="24" spans="1:16" ht="15" customHeight="1" thickBot="1">
      <c r="A24" s="155"/>
      <c r="B24" s="156"/>
      <c r="C24" s="156"/>
      <c r="D24" s="157"/>
      <c r="E24" s="36"/>
      <c r="F24" s="221"/>
      <c r="G24" s="222"/>
      <c r="H24" s="223"/>
      <c r="I24" s="52"/>
      <c r="J24" s="221"/>
      <c r="K24" s="222"/>
      <c r="L24" s="223"/>
      <c r="M24" s="45"/>
      <c r="N24" s="221"/>
      <c r="O24" s="222"/>
      <c r="P24" s="223"/>
    </row>
    <row r="25" spans="1:16" ht="15" customHeight="1" thickBot="1" thickTop="1">
      <c r="A25" s="36"/>
      <c r="B25" s="36"/>
      <c r="C25" s="36"/>
      <c r="D25" s="36"/>
      <c r="E25" s="36"/>
      <c r="F25" s="48"/>
      <c r="G25" s="48"/>
      <c r="H25" s="48"/>
      <c r="I25" s="48"/>
      <c r="J25" s="48"/>
      <c r="K25" s="48"/>
      <c r="L25" s="48"/>
      <c r="M25" s="45"/>
      <c r="N25" s="48"/>
      <c r="O25" s="48"/>
      <c r="P25" s="48"/>
    </row>
    <row r="26" spans="1:20" ht="15" customHeight="1" thickTop="1">
      <c r="A26" s="116" t="s">
        <v>95</v>
      </c>
      <c r="B26" s="117"/>
      <c r="C26" s="117"/>
      <c r="D26" s="118"/>
      <c r="E26" s="36"/>
      <c r="F26" s="214">
        <f>10000*ROUND((F$41*Table4!F26/Table5!$T26)/10000,0)</f>
        <v>4210000</v>
      </c>
      <c r="G26" s="215"/>
      <c r="H26" s="216"/>
      <c r="I26" s="52"/>
      <c r="J26" s="214">
        <f>10000*ROUND((J$41*Table4!N26/Table5!$T26)/10000,0)</f>
        <v>1710000</v>
      </c>
      <c r="K26" s="215"/>
      <c r="L26" s="216"/>
      <c r="M26" s="45"/>
      <c r="N26" s="214">
        <f>10000*ROUND((N$41*Table4!J26/Table5!$T26)/10000,0)</f>
        <v>1960000</v>
      </c>
      <c r="O26" s="215"/>
      <c r="P26" s="216"/>
      <c r="T26">
        <v>0.09</v>
      </c>
    </row>
    <row r="27" spans="1:16" ht="15" customHeight="1">
      <c r="A27" s="119"/>
      <c r="B27" s="120"/>
      <c r="C27" s="120"/>
      <c r="D27" s="121"/>
      <c r="E27" s="36"/>
      <c r="F27" s="217"/>
      <c r="G27" s="218"/>
      <c r="H27" s="219"/>
      <c r="I27" s="52"/>
      <c r="J27" s="217"/>
      <c r="K27" s="218"/>
      <c r="L27" s="219"/>
      <c r="M27" s="45"/>
      <c r="N27" s="217"/>
      <c r="O27" s="218"/>
      <c r="P27" s="219"/>
    </row>
    <row r="28" spans="1:16" ht="15" customHeight="1">
      <c r="A28" s="119" t="s">
        <v>100</v>
      </c>
      <c r="B28" s="120"/>
      <c r="C28" s="120"/>
      <c r="D28" s="121"/>
      <c r="E28" s="36"/>
      <c r="F28" s="217"/>
      <c r="G28" s="220"/>
      <c r="H28" s="219"/>
      <c r="I28" s="52"/>
      <c r="J28" s="217"/>
      <c r="K28" s="220"/>
      <c r="L28" s="219"/>
      <c r="M28" s="45"/>
      <c r="N28" s="217"/>
      <c r="O28" s="220"/>
      <c r="P28" s="219"/>
    </row>
    <row r="29" spans="1:16" ht="15" customHeight="1" thickBot="1">
      <c r="A29" s="155"/>
      <c r="B29" s="156"/>
      <c r="C29" s="156"/>
      <c r="D29" s="157"/>
      <c r="E29" s="36"/>
      <c r="F29" s="221"/>
      <c r="G29" s="222"/>
      <c r="H29" s="223"/>
      <c r="I29" s="52"/>
      <c r="J29" s="221"/>
      <c r="K29" s="222"/>
      <c r="L29" s="223"/>
      <c r="M29" s="45"/>
      <c r="N29" s="221"/>
      <c r="O29" s="222"/>
      <c r="P29" s="223"/>
    </row>
    <row r="30" spans="1:16" ht="15" customHeight="1" thickBot="1" thickTop="1">
      <c r="A30" s="40"/>
      <c r="B30" s="40"/>
      <c r="C30" s="40"/>
      <c r="D30" s="40"/>
      <c r="E30" s="40"/>
      <c r="F30" s="42"/>
      <c r="G30" s="42"/>
      <c r="H30" s="41"/>
      <c r="I30" s="41"/>
      <c r="J30" s="42"/>
      <c r="K30" s="42"/>
      <c r="L30" s="41"/>
      <c r="M30" s="40"/>
      <c r="N30" s="42"/>
      <c r="O30" s="42"/>
      <c r="P30" s="41"/>
    </row>
    <row r="31" spans="1:20" ht="15" customHeight="1" thickTop="1">
      <c r="A31" s="135" t="s">
        <v>96</v>
      </c>
      <c r="B31" s="136"/>
      <c r="C31" s="136"/>
      <c r="D31" s="137"/>
      <c r="E31" s="37"/>
      <c r="F31" s="202">
        <f>10000*ROUND((F$41*Table4!F31/Table5!$T31)/10000,0)</f>
        <v>1580000</v>
      </c>
      <c r="G31" s="203"/>
      <c r="H31" s="204"/>
      <c r="I31" s="51"/>
      <c r="J31" s="202">
        <f>10000*ROUND((J$41*Table4!N31/Table5!$T31)/10000,0)</f>
        <v>390000</v>
      </c>
      <c r="K31" s="203"/>
      <c r="L31" s="204"/>
      <c r="M31" s="40"/>
      <c r="N31" s="224">
        <f>10000*ROUND((N$41*Table4!J31/Table5!$T31)/10000,0)</f>
        <v>60000</v>
      </c>
      <c r="O31" s="225"/>
      <c r="P31" s="226"/>
      <c r="T31">
        <v>0.4</v>
      </c>
    </row>
    <row r="32" spans="1:16" ht="15" customHeight="1">
      <c r="A32" s="122"/>
      <c r="B32" s="123"/>
      <c r="C32" s="123"/>
      <c r="D32" s="124"/>
      <c r="E32" s="37"/>
      <c r="F32" s="205"/>
      <c r="G32" s="206"/>
      <c r="H32" s="207"/>
      <c r="I32" s="51"/>
      <c r="J32" s="205"/>
      <c r="K32" s="206"/>
      <c r="L32" s="207"/>
      <c r="M32" s="40"/>
      <c r="N32" s="227"/>
      <c r="O32" s="228"/>
      <c r="P32" s="229"/>
    </row>
    <row r="33" spans="1:16" ht="15" customHeight="1">
      <c r="A33" s="122" t="s">
        <v>97</v>
      </c>
      <c r="B33" s="123"/>
      <c r="C33" s="123"/>
      <c r="D33" s="124"/>
      <c r="E33" s="37"/>
      <c r="F33" s="208"/>
      <c r="G33" s="209"/>
      <c r="H33" s="210"/>
      <c r="I33" s="53"/>
      <c r="J33" s="208"/>
      <c r="K33" s="209"/>
      <c r="L33" s="210"/>
      <c r="M33" s="40"/>
      <c r="N33" s="227"/>
      <c r="O33" s="230"/>
      <c r="P33" s="229"/>
    </row>
    <row r="34" spans="1:16" ht="15" customHeight="1" thickBot="1">
      <c r="A34" s="100"/>
      <c r="B34" s="99"/>
      <c r="C34" s="99"/>
      <c r="D34" s="98"/>
      <c r="E34" s="37"/>
      <c r="F34" s="211"/>
      <c r="G34" s="212"/>
      <c r="H34" s="213"/>
      <c r="I34" s="53"/>
      <c r="J34" s="211"/>
      <c r="K34" s="212"/>
      <c r="L34" s="213"/>
      <c r="M34" s="40"/>
      <c r="N34" s="231"/>
      <c r="O34" s="232"/>
      <c r="P34" s="233"/>
    </row>
    <row r="35" spans="1:16" ht="15" customHeight="1" thickBot="1" thickTop="1">
      <c r="A35" s="40"/>
      <c r="B35" s="40"/>
      <c r="C35" s="40"/>
      <c r="D35" s="40"/>
      <c r="E35" s="40"/>
      <c r="F35" s="42"/>
      <c r="G35" s="42"/>
      <c r="H35" s="41"/>
      <c r="I35" s="41"/>
      <c r="J35" s="42"/>
      <c r="K35" s="42"/>
      <c r="L35" s="41"/>
      <c r="M35" s="40"/>
      <c r="N35" s="42"/>
      <c r="O35" s="42"/>
      <c r="P35" s="41"/>
    </row>
    <row r="36" spans="1:20" ht="15" customHeight="1" thickTop="1">
      <c r="A36" s="135" t="s">
        <v>98</v>
      </c>
      <c r="B36" s="136"/>
      <c r="C36" s="136"/>
      <c r="D36" s="137"/>
      <c r="E36" s="37"/>
      <c r="F36" s="202">
        <f>10000*ROUND((F$41*Table4!F36/Table5!$T36)/10000,0)</f>
        <v>950000</v>
      </c>
      <c r="G36" s="203"/>
      <c r="H36" s="204"/>
      <c r="I36" s="51"/>
      <c r="J36" s="202">
        <f>10000*ROUND((J$41*Table4!N36/Table5!$T36)/10000,0)</f>
        <v>40000</v>
      </c>
      <c r="K36" s="203"/>
      <c r="L36" s="204"/>
      <c r="M36" s="40"/>
      <c r="N36" s="224">
        <f>10000*ROUND((N$41*Table4!J36/Table5!$T36)/10000,0)</f>
        <v>40000</v>
      </c>
      <c r="O36" s="225"/>
      <c r="P36" s="226"/>
      <c r="T36">
        <v>0.5</v>
      </c>
    </row>
    <row r="37" spans="1:16" ht="15" customHeight="1">
      <c r="A37" s="122"/>
      <c r="B37" s="123"/>
      <c r="C37" s="123"/>
      <c r="D37" s="124"/>
      <c r="E37" s="37"/>
      <c r="F37" s="205"/>
      <c r="G37" s="206"/>
      <c r="H37" s="207"/>
      <c r="I37" s="51"/>
      <c r="J37" s="205"/>
      <c r="K37" s="206"/>
      <c r="L37" s="207"/>
      <c r="M37" s="40"/>
      <c r="N37" s="227"/>
      <c r="O37" s="228"/>
      <c r="P37" s="229"/>
    </row>
    <row r="38" spans="1:16" ht="15" customHeight="1">
      <c r="A38" s="122" t="s">
        <v>99</v>
      </c>
      <c r="B38" s="123"/>
      <c r="C38" s="123"/>
      <c r="D38" s="124"/>
      <c r="E38" s="37"/>
      <c r="F38" s="208"/>
      <c r="G38" s="209"/>
      <c r="H38" s="210"/>
      <c r="I38" s="53"/>
      <c r="J38" s="208"/>
      <c r="K38" s="209"/>
      <c r="L38" s="210"/>
      <c r="M38" s="40"/>
      <c r="N38" s="227"/>
      <c r="O38" s="230"/>
      <c r="P38" s="229"/>
    </row>
    <row r="39" spans="1:16" ht="15" customHeight="1" thickBot="1">
      <c r="A39" s="100"/>
      <c r="B39" s="99"/>
      <c r="C39" s="99"/>
      <c r="D39" s="98"/>
      <c r="E39" s="37"/>
      <c r="F39" s="211"/>
      <c r="G39" s="212"/>
      <c r="H39" s="213"/>
      <c r="I39" s="53"/>
      <c r="J39" s="211"/>
      <c r="K39" s="212"/>
      <c r="L39" s="213"/>
      <c r="M39" s="40"/>
      <c r="N39" s="231"/>
      <c r="O39" s="232"/>
      <c r="P39" s="233"/>
    </row>
    <row r="40" spans="10:16" ht="15" customHeight="1" thickBot="1" thickTop="1">
      <c r="J40" s="21"/>
      <c r="K40" s="21"/>
      <c r="N40" s="16"/>
      <c r="O40" s="16"/>
      <c r="P40" s="21"/>
    </row>
    <row r="41" spans="1:16" ht="15" customHeight="1" thickTop="1">
      <c r="A41" s="244" t="s">
        <v>108</v>
      </c>
      <c r="B41" s="245"/>
      <c r="C41" s="245"/>
      <c r="D41" s="246"/>
      <c r="E41" s="39"/>
      <c r="F41" s="234">
        <f>10000*ROUND(AVERAGE('[5]TableD7'!$B$180:$B$189)/10000,0)</f>
        <v>1580000</v>
      </c>
      <c r="G41" s="235"/>
      <c r="H41" s="236"/>
      <c r="I41" s="44"/>
      <c r="J41" s="234">
        <f>10000*ROUND(AVERAGE('[5]TableD7'!$C$180:$C$189)/10000,0)</f>
        <v>440000</v>
      </c>
      <c r="K41" s="235"/>
      <c r="L41" s="236"/>
      <c r="M41" s="42"/>
      <c r="N41" s="234">
        <f>10000*ROUND(AVERAGE('[5]TableD7'!$C$180:$C$189)/10000,0)</f>
        <v>440000</v>
      </c>
      <c r="O41" s="235"/>
      <c r="P41" s="236"/>
    </row>
    <row r="42" spans="1:16" ht="15" customHeight="1">
      <c r="A42" s="247"/>
      <c r="B42" s="248"/>
      <c r="C42" s="248"/>
      <c r="D42" s="249"/>
      <c r="E42" s="39"/>
      <c r="F42" s="237"/>
      <c r="G42" s="238"/>
      <c r="H42" s="239"/>
      <c r="I42" s="44"/>
      <c r="J42" s="237"/>
      <c r="K42" s="238"/>
      <c r="L42" s="239"/>
      <c r="M42" s="42"/>
      <c r="N42" s="237"/>
      <c r="O42" s="238"/>
      <c r="P42" s="239"/>
    </row>
    <row r="43" spans="1:16" ht="15" customHeight="1">
      <c r="A43" s="247"/>
      <c r="B43" s="250"/>
      <c r="C43" s="250"/>
      <c r="D43" s="249"/>
      <c r="E43" s="39"/>
      <c r="F43" s="237"/>
      <c r="G43" s="240"/>
      <c r="H43" s="239"/>
      <c r="I43" s="44"/>
      <c r="J43" s="237"/>
      <c r="K43" s="240"/>
      <c r="L43" s="239"/>
      <c r="M43" s="42"/>
      <c r="N43" s="237"/>
      <c r="O43" s="240"/>
      <c r="P43" s="239"/>
    </row>
    <row r="44" spans="1:16" ht="15" customHeight="1" thickBot="1">
      <c r="A44" s="251"/>
      <c r="B44" s="252"/>
      <c r="C44" s="252"/>
      <c r="D44" s="253"/>
      <c r="E44" s="39"/>
      <c r="F44" s="241"/>
      <c r="G44" s="242"/>
      <c r="H44" s="243"/>
      <c r="I44" s="44"/>
      <c r="J44" s="241"/>
      <c r="K44" s="242"/>
      <c r="L44" s="243"/>
      <c r="M44" s="42"/>
      <c r="N44" s="241"/>
      <c r="O44" s="242"/>
      <c r="P44" s="243"/>
    </row>
    <row r="45" spans="10:16" ht="19.5" customHeight="1" thickTop="1">
      <c r="J45" s="21"/>
      <c r="K45" s="21"/>
      <c r="N45" s="16"/>
      <c r="O45" s="16"/>
      <c r="P45" s="21"/>
    </row>
    <row r="46" spans="14:16" ht="19.5" customHeight="1">
      <c r="N46" s="16"/>
      <c r="O46" s="16"/>
      <c r="P46" s="21"/>
    </row>
    <row r="47" spans="14:16" ht="19.5" customHeight="1">
      <c r="N47" s="16"/>
      <c r="O47" s="16"/>
      <c r="P47" s="21"/>
    </row>
    <row r="48" spans="14:16" ht="19.5" customHeight="1">
      <c r="N48" s="16"/>
      <c r="O48" s="16"/>
      <c r="P48" s="21"/>
    </row>
    <row r="49" spans="14:16" ht="19.5" customHeight="1">
      <c r="N49" s="16"/>
      <c r="O49" s="16"/>
      <c r="P49" s="21"/>
    </row>
    <row r="50" spans="14:16" ht="19.5" customHeight="1">
      <c r="N50" s="16"/>
      <c r="O50" s="16"/>
      <c r="P50" s="21"/>
    </row>
    <row r="51" spans="14:16" ht="19.5" customHeight="1">
      <c r="N51" s="16"/>
      <c r="O51" s="16"/>
      <c r="P51" s="21"/>
    </row>
    <row r="52" spans="14:16" ht="19.5" customHeight="1">
      <c r="N52" s="16"/>
      <c r="O52" s="16"/>
      <c r="P52" s="21"/>
    </row>
    <row r="53" spans="14:16" ht="19.5" customHeight="1">
      <c r="N53" s="16"/>
      <c r="O53" s="16"/>
      <c r="P53" s="21"/>
    </row>
    <row r="54" spans="14:16" ht="19.5" customHeight="1">
      <c r="N54" s="16"/>
      <c r="O54" s="16"/>
      <c r="P54" s="21"/>
    </row>
    <row r="55" spans="14:16" ht="19.5" customHeight="1">
      <c r="N55" s="16"/>
      <c r="O55" s="16"/>
      <c r="P55" s="21"/>
    </row>
    <row r="56" spans="14:16" ht="19.5" customHeight="1">
      <c r="N56" s="16"/>
      <c r="O56" s="16"/>
      <c r="P56" s="21"/>
    </row>
    <row r="57" spans="14:16" ht="19.5" customHeight="1">
      <c r="N57" s="16"/>
      <c r="O57" s="16"/>
      <c r="P57" s="21"/>
    </row>
    <row r="58" spans="14:16" ht="19.5" customHeight="1">
      <c r="N58" s="16"/>
      <c r="O58" s="16"/>
      <c r="P58" s="21"/>
    </row>
    <row r="59" spans="14:16" ht="19.5" customHeight="1">
      <c r="N59" s="16"/>
      <c r="O59" s="16"/>
      <c r="P59" s="21"/>
    </row>
    <row r="60" spans="14:16" ht="19.5" customHeight="1">
      <c r="N60" s="16"/>
      <c r="O60" s="16"/>
      <c r="P60" s="21"/>
    </row>
    <row r="61" spans="14:16" ht="19.5" customHeight="1">
      <c r="N61" s="16"/>
      <c r="O61" s="16"/>
      <c r="P61" s="21"/>
    </row>
    <row r="62" spans="14:16" ht="19.5" customHeight="1">
      <c r="N62" s="16"/>
      <c r="O62" s="16"/>
      <c r="P62" s="21"/>
    </row>
    <row r="63" spans="14:16" ht="19.5" customHeight="1">
      <c r="N63" s="16"/>
      <c r="O63" s="16"/>
      <c r="P63" s="21"/>
    </row>
    <row r="64" spans="14:16" ht="19.5" customHeight="1">
      <c r="N64" s="16"/>
      <c r="O64" s="16"/>
      <c r="P64" s="21"/>
    </row>
    <row r="65" spans="14:16" ht="19.5" customHeight="1">
      <c r="N65" s="16"/>
      <c r="O65" s="16"/>
      <c r="P65" s="21"/>
    </row>
    <row r="66" spans="14:16" ht="19.5" customHeight="1">
      <c r="N66" s="16"/>
      <c r="O66" s="16"/>
      <c r="P66" s="21"/>
    </row>
    <row r="67" spans="14:16" ht="19.5" customHeight="1">
      <c r="N67" s="16"/>
      <c r="O67" s="16"/>
      <c r="P67" s="21"/>
    </row>
    <row r="68" ht="19.5" customHeight="1">
      <c r="P68" s="22"/>
    </row>
    <row r="69" ht="19.5" customHeight="1">
      <c r="P69" s="22"/>
    </row>
    <row r="70" ht="19.5" customHeight="1">
      <c r="P70" s="22"/>
    </row>
    <row r="71" ht="19.5" customHeight="1">
      <c r="P71" s="22"/>
    </row>
    <row r="72" ht="19.5" customHeight="1">
      <c r="P72" s="22"/>
    </row>
    <row r="73" ht="19.5" customHeight="1">
      <c r="P73" s="22"/>
    </row>
    <row r="74" ht="19.5" customHeight="1">
      <c r="P74" s="22"/>
    </row>
    <row r="75" ht="19.5" customHeight="1">
      <c r="P75" s="22"/>
    </row>
    <row r="76" ht="19.5" customHeight="1">
      <c r="P76" s="22"/>
    </row>
    <row r="77" ht="19.5" customHeight="1">
      <c r="P77" s="22"/>
    </row>
    <row r="78" ht="19.5" customHeight="1">
      <c r="P78" s="22"/>
    </row>
    <row r="79" ht="19.5" customHeight="1">
      <c r="P79" s="22"/>
    </row>
    <row r="80" ht="19.5" customHeight="1">
      <c r="P80" s="22"/>
    </row>
    <row r="81" ht="19.5" customHeight="1">
      <c r="P81" s="22"/>
    </row>
    <row r="82" ht="19.5" customHeight="1">
      <c r="P82" s="22"/>
    </row>
    <row r="83" ht="19.5" customHeight="1">
      <c r="P83" s="22"/>
    </row>
    <row r="84" ht="19.5" customHeight="1">
      <c r="P84" s="22"/>
    </row>
    <row r="85" ht="19.5" customHeight="1">
      <c r="P85" s="22"/>
    </row>
    <row r="86" ht="19.5" customHeight="1">
      <c r="P86" s="22"/>
    </row>
    <row r="87" ht="19.5" customHeight="1">
      <c r="P87" s="22"/>
    </row>
    <row r="88" ht="19.5" customHeight="1">
      <c r="P88" s="22"/>
    </row>
    <row r="89" ht="19.5" customHeight="1">
      <c r="P89" s="22"/>
    </row>
    <row r="90" ht="19.5" customHeight="1">
      <c r="P90" s="22"/>
    </row>
    <row r="91" ht="19.5" customHeight="1">
      <c r="P91" s="22"/>
    </row>
    <row r="92" ht="19.5" customHeight="1">
      <c r="P92" s="22"/>
    </row>
    <row r="93" ht="19.5" customHeight="1">
      <c r="P93" s="22"/>
    </row>
    <row r="94" ht="19.5" customHeight="1">
      <c r="P94" s="22"/>
    </row>
    <row r="95" ht="19.5" customHeight="1">
      <c r="P95" s="22"/>
    </row>
    <row r="96" ht="19.5" customHeight="1">
      <c r="P96" s="22"/>
    </row>
    <row r="97" ht="19.5" customHeight="1">
      <c r="P97" s="22"/>
    </row>
    <row r="98" ht="19.5" customHeight="1">
      <c r="P98" s="22"/>
    </row>
    <row r="99" ht="19.5" customHeight="1">
      <c r="P99" s="22"/>
    </row>
    <row r="100" ht="19.5" customHeight="1">
      <c r="P100" s="22"/>
    </row>
    <row r="101" ht="19.5" customHeight="1">
      <c r="P101" s="22"/>
    </row>
    <row r="102" ht="19.5" customHeight="1">
      <c r="P102" s="22"/>
    </row>
    <row r="103" ht="19.5" customHeight="1">
      <c r="P103" s="22"/>
    </row>
    <row r="104" ht="19.5" customHeight="1">
      <c r="P104" s="22"/>
    </row>
    <row r="105" ht="19.5" customHeight="1">
      <c r="P105" s="22"/>
    </row>
    <row r="106" ht="19.5" customHeight="1">
      <c r="P106" s="22"/>
    </row>
    <row r="107" ht="19.5" customHeight="1">
      <c r="P107" s="22"/>
    </row>
    <row r="108" ht="19.5" customHeight="1">
      <c r="P108" s="22"/>
    </row>
    <row r="109" ht="19.5" customHeight="1">
      <c r="P109" s="22"/>
    </row>
    <row r="110" ht="19.5" customHeight="1">
      <c r="P110" s="22"/>
    </row>
    <row r="111" ht="19.5" customHeight="1">
      <c r="P111" s="22"/>
    </row>
    <row r="112" ht="19.5" customHeight="1">
      <c r="P112" s="22"/>
    </row>
    <row r="113" ht="12.75">
      <c r="P113" s="22"/>
    </row>
    <row r="114" ht="12.75">
      <c r="P114" s="22"/>
    </row>
    <row r="115" ht="12.75">
      <c r="P115" s="22"/>
    </row>
    <row r="116" ht="12.75">
      <c r="P116" s="22"/>
    </row>
    <row r="117" ht="12.75">
      <c r="P117" s="22"/>
    </row>
    <row r="118" ht="12.75">
      <c r="P118" s="22"/>
    </row>
    <row r="119" ht="12.75">
      <c r="P119" s="22"/>
    </row>
    <row r="120" ht="12.75">
      <c r="P120" s="22"/>
    </row>
    <row r="121" ht="12.75">
      <c r="P121" s="22"/>
    </row>
    <row r="122" ht="12.75">
      <c r="P122" s="22"/>
    </row>
    <row r="123" ht="12.75">
      <c r="P123" s="22"/>
    </row>
    <row r="124" ht="12.75">
      <c r="P124" s="22"/>
    </row>
    <row r="125" ht="12.75">
      <c r="P125" s="22"/>
    </row>
    <row r="126" ht="12.75">
      <c r="P126" s="22"/>
    </row>
    <row r="127" ht="12.75">
      <c r="P127" s="22"/>
    </row>
    <row r="128" ht="12.75">
      <c r="P128" s="22"/>
    </row>
    <row r="129" ht="12.75">
      <c r="P129" s="22"/>
    </row>
    <row r="130" ht="12.75">
      <c r="P130" s="22"/>
    </row>
    <row r="131" ht="12.75">
      <c r="P131" s="22"/>
    </row>
    <row r="132" ht="12.75">
      <c r="P132" s="22"/>
    </row>
    <row r="133" ht="12.75">
      <c r="P133" s="22"/>
    </row>
    <row r="134" ht="12.75">
      <c r="P134" s="22"/>
    </row>
    <row r="135" ht="12.75">
      <c r="P135" s="22"/>
    </row>
    <row r="136" ht="12.75">
      <c r="P136" s="22"/>
    </row>
    <row r="137" ht="12.75">
      <c r="P137" s="22"/>
    </row>
    <row r="138" ht="12.75">
      <c r="P138" s="22"/>
    </row>
    <row r="139" ht="12.75">
      <c r="P139" s="22"/>
    </row>
    <row r="140" ht="12.75">
      <c r="P140" s="22"/>
    </row>
    <row r="141" ht="12.75">
      <c r="P141" s="22"/>
    </row>
    <row r="142" ht="12.75">
      <c r="P142" s="22"/>
    </row>
    <row r="143" ht="12.75">
      <c r="P143" s="22"/>
    </row>
    <row r="144" ht="12.75">
      <c r="P144" s="22"/>
    </row>
    <row r="145" ht="12.75">
      <c r="P145" s="22"/>
    </row>
    <row r="146" ht="12.75">
      <c r="P146" s="22"/>
    </row>
    <row r="147" ht="12.75">
      <c r="P147" s="22"/>
    </row>
    <row r="148" ht="12.75">
      <c r="P148" s="22"/>
    </row>
    <row r="149" ht="12.75">
      <c r="P149" s="22"/>
    </row>
    <row r="150" ht="12.75">
      <c r="P150" s="22"/>
    </row>
    <row r="151" ht="12.75">
      <c r="P151" s="22"/>
    </row>
    <row r="152" ht="12.75">
      <c r="P152" s="22"/>
    </row>
    <row r="153" ht="12.75">
      <c r="P153" s="22"/>
    </row>
    <row r="154" ht="12.75">
      <c r="P154" s="22"/>
    </row>
    <row r="155" ht="12.75">
      <c r="P155" s="22"/>
    </row>
    <row r="156" ht="12.75">
      <c r="P156" s="22"/>
    </row>
    <row r="157" ht="12.75">
      <c r="P157" s="22"/>
    </row>
    <row r="158" ht="12.75">
      <c r="P158" s="22"/>
    </row>
    <row r="159" ht="12.75">
      <c r="P159" s="22"/>
    </row>
    <row r="160" ht="12.75">
      <c r="P160" s="22"/>
    </row>
    <row r="161" ht="12.75">
      <c r="P161" s="22"/>
    </row>
    <row r="162" ht="12.75">
      <c r="P162" s="22"/>
    </row>
    <row r="163" ht="12.75">
      <c r="P163" s="22"/>
    </row>
    <row r="164" ht="12.75">
      <c r="P164" s="22"/>
    </row>
    <row r="165" ht="12.75">
      <c r="P165" s="22"/>
    </row>
    <row r="166" ht="12.75">
      <c r="P166" s="22"/>
    </row>
    <row r="167" ht="12.75">
      <c r="P167" s="22"/>
    </row>
    <row r="168" ht="12.75">
      <c r="P168" s="22"/>
    </row>
    <row r="169" ht="12.75">
      <c r="P169" s="22"/>
    </row>
    <row r="170" ht="12.75">
      <c r="P170" s="22"/>
    </row>
    <row r="171" ht="12.75">
      <c r="P171" s="22"/>
    </row>
    <row r="172" ht="12.75">
      <c r="P172" s="22"/>
    </row>
    <row r="173" ht="12.75">
      <c r="P173" s="22"/>
    </row>
    <row r="174" ht="12.75">
      <c r="P174" s="22"/>
    </row>
    <row r="175" ht="12.75">
      <c r="P175" s="22"/>
    </row>
    <row r="176" ht="12.75">
      <c r="P176" s="22"/>
    </row>
    <row r="177" ht="12.75">
      <c r="P177" s="22"/>
    </row>
  </sheetData>
  <mergeCells count="34">
    <mergeCell ref="A2:P5"/>
    <mergeCell ref="A21:D22"/>
    <mergeCell ref="A23:D24"/>
    <mergeCell ref="F41:H44"/>
    <mergeCell ref="N41:P44"/>
    <mergeCell ref="J41:L44"/>
    <mergeCell ref="A41:D44"/>
    <mergeCell ref="J8:L14"/>
    <mergeCell ref="N8:P14"/>
    <mergeCell ref="A8:D14"/>
    <mergeCell ref="A16:D17"/>
    <mergeCell ref="A18:D19"/>
    <mergeCell ref="N16:P19"/>
    <mergeCell ref="J16:L19"/>
    <mergeCell ref="A26:D27"/>
    <mergeCell ref="A28:D29"/>
    <mergeCell ref="A38:D39"/>
    <mergeCell ref="N36:P39"/>
    <mergeCell ref="A31:D32"/>
    <mergeCell ref="A33:D34"/>
    <mergeCell ref="A36:D37"/>
    <mergeCell ref="N31:P34"/>
    <mergeCell ref="J31:L34"/>
    <mergeCell ref="J36:L39"/>
    <mergeCell ref="F31:H34"/>
    <mergeCell ref="F36:H39"/>
    <mergeCell ref="F8:H14"/>
    <mergeCell ref="N21:P24"/>
    <mergeCell ref="J21:L24"/>
    <mergeCell ref="N26:P29"/>
    <mergeCell ref="J26:L29"/>
    <mergeCell ref="F16:H19"/>
    <mergeCell ref="F21:H24"/>
    <mergeCell ref="F26:H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00"/>
  <sheetViews>
    <sheetView workbookViewId="0" topLeftCell="A1">
      <pane xSplit="1" ySplit="9" topLeftCell="B1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1" sqref="B51"/>
    </sheetView>
  </sheetViews>
  <sheetFormatPr defaultColWidth="11.421875" defaultRowHeight="12.75"/>
  <cols>
    <col min="14" max="14" width="12.7109375" style="0" customWidth="1"/>
    <col min="15" max="26" width="10.7109375" style="0" customWidth="1"/>
  </cols>
  <sheetData>
    <row r="1" spans="1:4" ht="12.75">
      <c r="A1" s="10" t="s">
        <v>12</v>
      </c>
      <c r="B1" s="10"/>
      <c r="C1" s="10"/>
      <c r="D1" s="10"/>
    </row>
    <row r="2" spans="1:4" ht="12.75">
      <c r="A2" s="10" t="s">
        <v>13</v>
      </c>
      <c r="B2" s="10"/>
      <c r="C2" s="10"/>
      <c r="D2" s="10"/>
    </row>
    <row r="7" spans="2:47" ht="12.75">
      <c r="B7" t="s">
        <v>132</v>
      </c>
      <c r="C7" t="s">
        <v>132</v>
      </c>
      <c r="D7" t="s">
        <v>135</v>
      </c>
      <c r="E7" s="26" t="s">
        <v>45</v>
      </c>
      <c r="F7" s="26" t="s">
        <v>45</v>
      </c>
      <c r="G7" s="26" t="s">
        <v>47</v>
      </c>
      <c r="H7" s="26" t="s">
        <v>47</v>
      </c>
      <c r="I7" s="26" t="s">
        <v>51</v>
      </c>
      <c r="J7" s="26" t="s">
        <v>52</v>
      </c>
      <c r="K7" s="26" t="s">
        <v>56</v>
      </c>
      <c r="L7" s="26" t="s">
        <v>57</v>
      </c>
      <c r="M7" s="26" t="s">
        <v>57</v>
      </c>
      <c r="N7" s="26" t="s">
        <v>55</v>
      </c>
      <c r="O7" s="26" t="s">
        <v>55</v>
      </c>
      <c r="P7" s="26" t="s">
        <v>60</v>
      </c>
      <c r="Q7" s="26" t="s">
        <v>119</v>
      </c>
      <c r="R7" s="26" t="s">
        <v>120</v>
      </c>
      <c r="S7" s="26" t="s">
        <v>121</v>
      </c>
      <c r="T7" s="26" t="s">
        <v>124</v>
      </c>
      <c r="U7" s="26" t="s">
        <v>124</v>
      </c>
      <c r="W7" s="26" t="s">
        <v>125</v>
      </c>
      <c r="X7" s="26" t="s">
        <v>125</v>
      </c>
      <c r="Y7" s="26" t="s">
        <v>127</v>
      </c>
      <c r="Z7" s="26"/>
      <c r="AA7" s="266" t="s">
        <v>128</v>
      </c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 t="s">
        <v>129</v>
      </c>
      <c r="AN7" s="266"/>
      <c r="AO7" s="266"/>
      <c r="AP7" s="266"/>
      <c r="AQ7" s="266" t="s">
        <v>131</v>
      </c>
      <c r="AR7" s="266"/>
      <c r="AS7" s="26"/>
      <c r="AT7" s="26"/>
      <c r="AU7" s="26"/>
    </row>
    <row r="8" spans="2:62" ht="66">
      <c r="B8" t="s">
        <v>133</v>
      </c>
      <c r="C8" t="s">
        <v>134</v>
      </c>
      <c r="D8" t="s">
        <v>133</v>
      </c>
      <c r="E8" s="27" t="s">
        <v>44</v>
      </c>
      <c r="F8" s="27" t="s">
        <v>46</v>
      </c>
      <c r="G8" s="27" t="s">
        <v>48</v>
      </c>
      <c r="H8" s="27" t="s">
        <v>49</v>
      </c>
      <c r="I8" s="27" t="s">
        <v>50</v>
      </c>
      <c r="J8" s="27" t="s">
        <v>53</v>
      </c>
      <c r="K8" s="27" t="s">
        <v>59</v>
      </c>
      <c r="L8" s="27" t="s">
        <v>19</v>
      </c>
      <c r="M8" s="27" t="s">
        <v>20</v>
      </c>
      <c r="N8" s="27" t="s">
        <v>43</v>
      </c>
      <c r="O8" s="27" t="s">
        <v>54</v>
      </c>
      <c r="P8" s="27" t="s">
        <v>58</v>
      </c>
      <c r="Q8" s="27" t="s">
        <v>122</v>
      </c>
      <c r="R8" s="27" t="s">
        <v>41</v>
      </c>
      <c r="S8" s="27" t="s">
        <v>41</v>
      </c>
      <c r="T8" s="27" t="s">
        <v>15</v>
      </c>
      <c r="U8" s="27" t="s">
        <v>14</v>
      </c>
      <c r="V8" s="27" t="s">
        <v>61</v>
      </c>
      <c r="W8" s="27" t="s">
        <v>126</v>
      </c>
      <c r="X8" s="27" t="s">
        <v>16</v>
      </c>
      <c r="Y8" s="27" t="s">
        <v>62</v>
      </c>
      <c r="Z8" s="27" t="s">
        <v>63</v>
      </c>
      <c r="AA8" s="27" t="s">
        <v>42</v>
      </c>
      <c r="AB8" s="27" t="s">
        <v>42</v>
      </c>
      <c r="AC8" s="27" t="s">
        <v>42</v>
      </c>
      <c r="AD8" s="27"/>
      <c r="AE8" s="27" t="s">
        <v>42</v>
      </c>
      <c r="AF8" s="27"/>
      <c r="AG8" s="27" t="s">
        <v>42</v>
      </c>
      <c r="AH8" s="27" t="s">
        <v>42</v>
      </c>
      <c r="AI8" s="27" t="s">
        <v>42</v>
      </c>
      <c r="AJ8" s="27" t="s">
        <v>42</v>
      </c>
      <c r="AK8" s="27" t="s">
        <v>42</v>
      </c>
      <c r="AL8" s="27" t="s">
        <v>42</v>
      </c>
      <c r="AM8" s="27" t="s">
        <v>130</v>
      </c>
      <c r="AN8" s="27" t="s">
        <v>130</v>
      </c>
      <c r="AO8" s="27" t="s">
        <v>130</v>
      </c>
      <c r="AP8" s="27" t="s">
        <v>130</v>
      </c>
      <c r="AQ8" s="27" t="s">
        <v>17</v>
      </c>
      <c r="AR8" s="27" t="s">
        <v>18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5:62" ht="39.75" customHeight="1">
      <c r="E9" s="27" t="s">
        <v>112</v>
      </c>
      <c r="F9" s="27" t="s">
        <v>113</v>
      </c>
      <c r="G9" s="27" t="s">
        <v>113</v>
      </c>
      <c r="H9" s="27" t="s">
        <v>113</v>
      </c>
      <c r="I9" s="27" t="s">
        <v>114</v>
      </c>
      <c r="J9" s="27" t="s">
        <v>114</v>
      </c>
      <c r="K9" s="27" t="s">
        <v>115</v>
      </c>
      <c r="L9" s="27" t="s">
        <v>115</v>
      </c>
      <c r="M9" s="27" t="s">
        <v>115</v>
      </c>
      <c r="N9" s="27" t="s">
        <v>116</v>
      </c>
      <c r="O9" s="27" t="s">
        <v>116</v>
      </c>
      <c r="P9" s="27" t="s">
        <v>112</v>
      </c>
      <c r="Q9" s="27" t="s">
        <v>123</v>
      </c>
      <c r="R9" s="27" t="s">
        <v>117</v>
      </c>
      <c r="S9" s="27" t="s">
        <v>118</v>
      </c>
      <c r="T9" s="27" t="s">
        <v>123</v>
      </c>
      <c r="U9" s="27" t="s">
        <v>123</v>
      </c>
      <c r="V9" s="27" t="s">
        <v>123</v>
      </c>
      <c r="W9" s="27" t="s">
        <v>123</v>
      </c>
      <c r="X9" s="27" t="s">
        <v>123</v>
      </c>
      <c r="Y9" s="27" t="s">
        <v>123</v>
      </c>
      <c r="Z9" s="27" t="s">
        <v>123</v>
      </c>
      <c r="AA9" s="27" t="s">
        <v>71</v>
      </c>
      <c r="AB9" s="27" t="s">
        <v>71</v>
      </c>
      <c r="AC9" s="27" t="s">
        <v>71</v>
      </c>
      <c r="AD9" s="27"/>
      <c r="AE9" s="27" t="s">
        <v>71</v>
      </c>
      <c r="AF9" s="27"/>
      <c r="AG9" s="27" t="s">
        <v>71</v>
      </c>
      <c r="AH9" s="27" t="s">
        <v>72</v>
      </c>
      <c r="AI9" s="27" t="s">
        <v>72</v>
      </c>
      <c r="AJ9" s="27" t="s">
        <v>72</v>
      </c>
      <c r="AK9" s="27" t="s">
        <v>72</v>
      </c>
      <c r="AL9" s="27" t="s">
        <v>72</v>
      </c>
      <c r="AM9" s="27" t="s">
        <v>73</v>
      </c>
      <c r="AN9" s="27" t="s">
        <v>73</v>
      </c>
      <c r="AO9" s="27" t="s">
        <v>74</v>
      </c>
      <c r="AP9" s="27" t="s">
        <v>74</v>
      </c>
      <c r="AQ9" s="27"/>
      <c r="AR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44" ht="12.75">
      <c r="A10" s="8">
        <f>A20-10</f>
        <v>1820</v>
      </c>
      <c r="B10" s="9">
        <f>0.9*'[12]GoldsmithSeries'!$M$15</f>
        <v>6.822847058823529</v>
      </c>
      <c r="C10" s="8"/>
      <c r="D10" s="9">
        <f>AVERAGE('[11]TableA1'!$N19:$N28)</f>
        <v>1.8499504066523809</v>
      </c>
      <c r="E10" s="12">
        <f>'[3]TableA4'!$E10</f>
        <v>0.20316205670968063</v>
      </c>
      <c r="F10" s="12">
        <f>'[6]TableB2'!$M10</f>
        <v>0.1885433655078698</v>
      </c>
      <c r="G10" s="12">
        <f>'[6]TableB2'!$P10</f>
        <v>0.21385479653650594</v>
      </c>
      <c r="H10" s="12">
        <f>'[6]TableB2'!$O10</f>
        <v>0.19846670053459978</v>
      </c>
      <c r="I10" s="9">
        <f>'[3]TableA2'!$N10</f>
        <v>5.486973097413837</v>
      </c>
      <c r="J10" s="9">
        <f>'[3]TableA2'!$Q10</f>
        <v>5.77576115517246</v>
      </c>
      <c r="K10" s="12">
        <f>'[4]TableC2'!$L10</f>
        <v>0.022240744674995646</v>
      </c>
      <c r="L10" s="15">
        <f>'[4]TableC2'!M10</f>
        <v>56.75203999999999</v>
      </c>
      <c r="M10" s="15">
        <f>'[4]TableC2'!N10</f>
        <v>25.540395</v>
      </c>
      <c r="N10" s="9">
        <f>'[6]TableB5'!L10</f>
        <v>1.2325176638874071</v>
      </c>
      <c r="O10" s="9">
        <f>'[6]TableB5'!M10</f>
        <v>1.6647937834380944</v>
      </c>
      <c r="P10" s="12">
        <f>'[3]TableA4'!$F10</f>
        <v>0.03702625347396665</v>
      </c>
      <c r="Q10" s="12">
        <f>'[3]TableA12'!N10</f>
        <v>0.08055555555555556</v>
      </c>
      <c r="R10" s="12">
        <f>'[5]TableD5'!$D10</f>
        <v>0.21011101999999998</v>
      </c>
      <c r="S10" s="12">
        <f>R10</f>
        <v>0.21011101999999998</v>
      </c>
      <c r="T10" s="9">
        <f>'[3]TableA12'!D10</f>
        <v>0.300154893894822</v>
      </c>
      <c r="U10" s="9">
        <f>'[3]TableA12'!E10</f>
        <v>0.699845106105178</v>
      </c>
      <c r="V10" s="9">
        <f>'[3]TableA12'!F10</f>
        <v>0.320154893894822</v>
      </c>
      <c r="W10" s="12">
        <f>'[3]TableA12'!G10</f>
        <v>0.058348179991208615</v>
      </c>
      <c r="X10" s="12">
        <f>'[3]TableA12'!$B10</f>
        <v>0.009703678446431718</v>
      </c>
      <c r="Y10" s="12">
        <f>'[3]TableA12'!L10</f>
        <v>0.05368032559191193</v>
      </c>
      <c r="Z10" s="12">
        <f>'[3]TableA12'!R10</f>
        <v>0.056228999152922225</v>
      </c>
      <c r="AA10" s="9">
        <f>AVERAGE('[5]TableD7'!$H30:$H39)</f>
        <v>0.31908679469432827</v>
      </c>
      <c r="AB10" s="9">
        <f>AVERAGE('[5]TableD7'!$I30:$I39)</f>
        <v>1.0104415165320395</v>
      </c>
      <c r="AC10" s="9">
        <f>AVERAGE('[5]TableD7'!$J30:$J39)</f>
        <v>4.786301920414925</v>
      </c>
      <c r="AD10" s="9">
        <v>5</v>
      </c>
      <c r="AE10" s="9">
        <f>AVERAGE('[5]TableD7'!K30:K39)</f>
        <v>26.590566224527358</v>
      </c>
      <c r="AF10" s="9">
        <v>10</v>
      </c>
      <c r="AG10" s="9">
        <f>AVERAGE('[5]TableD7'!L30:L39)</f>
        <v>0.09468832575306159</v>
      </c>
      <c r="AH10" s="9">
        <f>AVERAGE('[5]TableD8'!$H30:$H39)</f>
        <v>0.3190868606466336</v>
      </c>
      <c r="AI10" s="9">
        <f>AVERAGE('[5]TableD8'!$I30:$I39)</f>
        <v>1.0104417253810065</v>
      </c>
      <c r="AJ10" s="9">
        <f>AVERAGE('[5]TableD8'!$J30:$J39)</f>
        <v>4.786302909699505</v>
      </c>
      <c r="AK10" s="9">
        <f>AVERAGE('[5]TableD8'!K30:K39)</f>
        <v>26.5905717205528</v>
      </c>
      <c r="AL10" s="9">
        <f>AVERAGE('[5]TableD8'!L30:L39)</f>
        <v>0.09468835018854531</v>
      </c>
      <c r="AM10" s="9"/>
      <c r="AN10" s="9"/>
      <c r="AO10" s="9"/>
      <c r="AP10" s="9"/>
      <c r="AQ10" s="15">
        <f>'[4]TableC2'!$B10/1000</f>
        <v>31.25256900000001</v>
      </c>
      <c r="AR10" s="15">
        <f>'[4]TableC2'!$H10/1000</f>
        <v>18.776154401984904</v>
      </c>
    </row>
    <row r="11" spans="1:26" ht="12.75">
      <c r="G11" s="11"/>
      <c r="J11" s="13"/>
      <c r="Q11" s="14"/>
      <c r="W11" s="14"/>
      <c r="Y11" s="14"/>
      <c r="Z11" s="14"/>
    </row>
    <row r="12" spans="1:26" ht="12.75">
      <c r="G12" s="11"/>
      <c r="J12" s="13"/>
      <c r="Q12" s="14"/>
      <c r="W12" s="14"/>
      <c r="Y12" s="14"/>
      <c r="Z12" s="14"/>
    </row>
    <row r="13" spans="1:26" ht="12.75">
      <c r="G13" s="11"/>
      <c r="J13" s="13"/>
      <c r="Q13" s="14"/>
      <c r="W13" s="14"/>
      <c r="Y13" s="14"/>
      <c r="Z13" s="14"/>
    </row>
    <row r="14" spans="1:26" ht="12.75">
      <c r="G14" s="11"/>
      <c r="J14" s="13"/>
      <c r="Q14" s="14"/>
      <c r="W14" s="14"/>
      <c r="Y14" s="14"/>
      <c r="Z14" s="14"/>
    </row>
    <row r="15" spans="1:26" ht="12.75">
      <c r="G15" s="11"/>
      <c r="J15" s="13"/>
      <c r="Q15" s="14"/>
      <c r="W15" s="14"/>
      <c r="Y15" s="14"/>
      <c r="Z15" s="14"/>
    </row>
    <row r="16" spans="1:26" ht="12.75">
      <c r="G16" s="11"/>
      <c r="J16" s="13"/>
      <c r="Q16" s="14"/>
      <c r="W16" s="14"/>
      <c r="Y16" s="14"/>
      <c r="Z16" s="14"/>
    </row>
    <row r="17" spans="1:26" ht="12.75">
      <c r="G17" s="11"/>
      <c r="J17" s="13"/>
      <c r="Q17" s="14"/>
      <c r="W17" s="14"/>
      <c r="Y17" s="14"/>
      <c r="Z17" s="14"/>
    </row>
    <row r="18" spans="1:26" ht="12.75">
      <c r="G18" s="11"/>
      <c r="J18" s="13"/>
      <c r="Q18" s="14"/>
      <c r="W18" s="14"/>
      <c r="Y18" s="14"/>
      <c r="Z18" s="14"/>
    </row>
    <row r="19" spans="1:26" ht="12.75">
      <c r="G19" s="11"/>
      <c r="J19" s="13"/>
      <c r="Q19" s="14"/>
      <c r="W19" s="14"/>
      <c r="Y19" s="14"/>
      <c r="Z19" s="14"/>
    </row>
    <row r="20" spans="1:44" ht="12.75">
      <c r="A20" s="8">
        <f>A30-10</f>
        <v>1830</v>
      </c>
      <c r="B20" s="9">
        <f>0.9*'[12]GoldsmithSeries'!$M$15</f>
        <v>6.822847058823529</v>
      </c>
      <c r="C20" s="8"/>
      <c r="D20" s="9">
        <f>AVERAGE('[11]TableA1'!$N29:$N38)</f>
        <v>1.9187949945396394</v>
      </c>
      <c r="E20" s="12">
        <f>'[3]TableA4'!$E20</f>
        <v>0.2080701677472571</v>
      </c>
      <c r="F20" s="12">
        <f>'[6]TableB2'!$M20</f>
        <v>0.18139630210652424</v>
      </c>
      <c r="G20" s="12">
        <f>'[6]TableB2'!$P20</f>
        <v>0.21902122920763906</v>
      </c>
      <c r="H20" s="12">
        <f>'[6]TableB2'!$O20</f>
        <v>0.1909434759016045</v>
      </c>
      <c r="I20" s="9">
        <f>'[3]TableA2'!$N20</f>
        <v>5.912135961297251</v>
      </c>
      <c r="J20" s="9">
        <f>'[3]TableA2'!$Q20</f>
        <v>6.223301011891843</v>
      </c>
      <c r="K20" s="12">
        <f>'[4]TableC2'!$L20</f>
        <v>0.022083348748568016</v>
      </c>
      <c r="L20" s="15">
        <f>'[4]TableC2'!M20</f>
        <v>56.76591599999999</v>
      </c>
      <c r="M20" s="15">
        <f>'[4]TableC2'!N20</f>
        <v>25.610978</v>
      </c>
      <c r="N20" s="9">
        <f>'[6]TableB5'!L20</f>
        <v>1.1671525309030093</v>
      </c>
      <c r="O20" s="9">
        <f>'[6]TableB5'!M20</f>
        <v>1.593677617800443</v>
      </c>
      <c r="P20" s="12">
        <f>'[3]TableA4'!$F20</f>
        <v>0.03519373862667427</v>
      </c>
      <c r="Q20" s="12">
        <f>'[3]TableA12'!N20</f>
        <v>0.08185567010309279</v>
      </c>
      <c r="R20" s="12">
        <f>'[5]TableD5'!$D20</f>
        <v>0.21958146000000003</v>
      </c>
      <c r="S20" s="12">
        <f>R20</f>
        <v>0.21958146000000003</v>
      </c>
      <c r="T20" s="9">
        <f>'[3]TableA12'!D20</f>
        <v>0.34634090420454067</v>
      </c>
      <c r="U20" s="9">
        <f>'[3]TableA12'!E20</f>
        <v>0.6536590957954593</v>
      </c>
      <c r="V20" s="9">
        <f>'[3]TableA12'!F20</f>
        <v>0.3663409042045407</v>
      </c>
      <c r="W20" s="12">
        <f>'[3]TableA12'!G20</f>
        <v>0.06196422183162336</v>
      </c>
      <c r="X20" s="12">
        <f>'[3]TableA12'!$B20</f>
        <v>0.009703678446431718</v>
      </c>
      <c r="Y20" s="12">
        <f>'[3]TableA12'!L20</f>
        <v>0.057007084085093494</v>
      </c>
      <c r="Z20" s="12">
        <f>'[3]TableA12'!R20</f>
        <v>0.05955575764610379</v>
      </c>
      <c r="AA20" s="9">
        <f>AVERAGE('[5]TableD7'!H40:H49)</f>
        <v>0.33286163292914517</v>
      </c>
      <c r="AB20" s="9">
        <f>AVERAGE('[5]TableD7'!I40:I49)</f>
        <v>1.0540618376089597</v>
      </c>
      <c r="AC20" s="9">
        <f>AVERAGE('[5]TableD7'!J40:J49)</f>
        <v>4.992924493937179</v>
      </c>
      <c r="AD20" s="9">
        <v>5</v>
      </c>
      <c r="AE20" s="9">
        <f>AVERAGE('[5]TableD7'!K40:K49)</f>
        <v>27.7384694107621</v>
      </c>
      <c r="AF20" s="9">
        <v>10</v>
      </c>
      <c r="AG20" s="9">
        <f>AVERAGE('[5]TableD7'!L40:L49)</f>
        <v>0.09982904849733308</v>
      </c>
      <c r="AH20" s="9">
        <f>AVERAGE('[5]TableD8'!$H40:$H49)</f>
        <v>0.3328616654623052</v>
      </c>
      <c r="AI20" s="9">
        <f>AVERAGE('[5]TableD8'!$I40:$I49)</f>
        <v>1.054061940630633</v>
      </c>
      <c r="AJ20" s="9">
        <f>AVERAGE('[5]TableD8'!$J40:$J49)</f>
        <v>4.992924981934578</v>
      </c>
      <c r="AK20" s="9">
        <f>AVERAGE('[5]TableD8'!K40:K49)</f>
        <v>27.73847212185877</v>
      </c>
      <c r="AL20" s="9">
        <f>AVERAGE('[5]TableD8'!L40:L49)</f>
        <v>0.09982906078943318</v>
      </c>
      <c r="AM20" s="9"/>
      <c r="AN20" s="9"/>
      <c r="AO20" s="9"/>
      <c r="AP20" s="9"/>
      <c r="AQ20" s="15">
        <f>'[4]TableC2'!$B20/1000</f>
        <v>33.11257</v>
      </c>
      <c r="AR20" s="15">
        <f>'[4]TableC2'!$H20/1000</f>
        <v>20.0677500898026</v>
      </c>
    </row>
    <row r="21" spans="1:26" ht="12.75">
      <c r="G21" s="11"/>
      <c r="J21" s="13"/>
      <c r="Q21" s="14"/>
      <c r="W21" s="14"/>
      <c r="Y21" s="14"/>
      <c r="Z21" s="14"/>
    </row>
    <row r="22" spans="1:26" ht="12.75">
      <c r="G22" s="11"/>
      <c r="J22" s="13"/>
      <c r="Q22" s="14"/>
      <c r="W22" s="14"/>
      <c r="Y22" s="14"/>
      <c r="Z22" s="14"/>
    </row>
    <row r="23" spans="1:26" ht="12.75">
      <c r="G23" s="11"/>
      <c r="J23" s="13"/>
      <c r="Q23" s="14"/>
      <c r="W23" s="14"/>
      <c r="Y23" s="14"/>
      <c r="Z23" s="14"/>
    </row>
    <row r="24" spans="1:26" ht="12.75">
      <c r="G24" s="11"/>
      <c r="J24" s="13"/>
      <c r="Q24" s="14"/>
      <c r="W24" s="14"/>
      <c r="Y24" s="14"/>
      <c r="Z24" s="14"/>
    </row>
    <row r="25" spans="1:26" ht="12.75">
      <c r="G25" s="11"/>
      <c r="J25" s="13"/>
      <c r="Q25" s="14"/>
      <c r="W25" s="14"/>
      <c r="Y25" s="14"/>
      <c r="Z25" s="14"/>
    </row>
    <row r="26" spans="1:26" ht="12.75">
      <c r="G26" s="11"/>
      <c r="J26" s="13"/>
      <c r="Q26" s="14"/>
      <c r="W26" s="14"/>
      <c r="Y26" s="14"/>
      <c r="Z26" s="14"/>
    </row>
    <row r="27" spans="1:26" ht="12.75">
      <c r="G27" s="11"/>
      <c r="J27" s="13"/>
      <c r="Q27" s="14"/>
      <c r="W27" s="14"/>
      <c r="Y27" s="14"/>
      <c r="Z27" s="14"/>
    </row>
    <row r="28" spans="1:26" ht="12.75">
      <c r="G28" s="11"/>
      <c r="J28" s="13"/>
      <c r="Q28" s="14"/>
      <c r="W28" s="14"/>
      <c r="Y28" s="14"/>
      <c r="Z28" s="14"/>
    </row>
    <row r="29" spans="1:26" ht="12.75">
      <c r="G29" s="11"/>
      <c r="J29" s="13"/>
      <c r="Q29" s="14"/>
      <c r="W29" s="14"/>
      <c r="Y29" s="14"/>
      <c r="Z29" s="14"/>
    </row>
    <row r="30" spans="1:44" ht="12.75">
      <c r="A30" s="8">
        <f>A40-10</f>
        <v>1840</v>
      </c>
      <c r="B30" s="9">
        <f>(B20+B40)/2</f>
        <v>7.122712620320856</v>
      </c>
      <c r="C30" s="8"/>
      <c r="D30" s="9">
        <f>AVERAGE('[11]TableA1'!$N39:$N48)</f>
        <v>2.070143268456918</v>
      </c>
      <c r="E30" s="12">
        <f>'[3]TableA4'!$E30</f>
        <v>0.2105407816877077</v>
      </c>
      <c r="F30" s="12">
        <f>'[6]TableB2'!$M30</f>
        <v>0.18445186150603113</v>
      </c>
      <c r="G30" s="12">
        <f>'[6]TableB2'!$P30</f>
        <v>0.22162187546074497</v>
      </c>
      <c r="H30" s="12">
        <f>'[6]TableB2'!$O30</f>
        <v>0.19415985421687487</v>
      </c>
      <c r="I30" s="9">
        <f>'[3]TableA2'!$N30</f>
        <v>5.771221703745144</v>
      </c>
      <c r="J30" s="9">
        <f>'[3]TableA2'!$Q30</f>
        <v>6.074970214468572</v>
      </c>
      <c r="K30" s="12">
        <f>'[4]TableC2'!$L30</f>
        <v>0.02213264424778684</v>
      </c>
      <c r="L30" s="15">
        <f>'[4]TableC2'!M30</f>
        <v>56.853713000000006</v>
      </c>
      <c r="M30" s="15">
        <f>'[4]TableC2'!N30</f>
        <v>25.72131</v>
      </c>
      <c r="N30" s="9">
        <f>'[6]TableB5'!L30</f>
        <v>1.1852887413863078</v>
      </c>
      <c r="O30" s="9">
        <f>'[6]TableB5'!M30</f>
        <v>1.6482958661198626</v>
      </c>
      <c r="P30" s="12">
        <f>'[3]TableA4'!$F30</f>
        <v>0.0364811460199286</v>
      </c>
      <c r="Q30" s="12">
        <f>'[3]TableA12'!N30</f>
        <v>0.09550847457627118</v>
      </c>
      <c r="R30" s="12">
        <f>'[5]TableD5'!$D30</f>
        <v>0.19830102</v>
      </c>
      <c r="S30" s="12">
        <f>R30</f>
        <v>0.19830102</v>
      </c>
      <c r="T30" s="9">
        <f>'[3]TableA12'!D30</f>
        <v>0.36596886780048177</v>
      </c>
      <c r="U30" s="9">
        <f>'[3]TableA12'!E30</f>
        <v>0.6340311321995182</v>
      </c>
      <c r="V30" s="9">
        <f>'[3]TableA12'!F30</f>
        <v>0.3859688678004818</v>
      </c>
      <c r="W30" s="12">
        <f>'[3]TableA12'!G30</f>
        <v>0.06687819106828168</v>
      </c>
      <c r="X30" s="12">
        <f>'[3]TableA12'!$B30</f>
        <v>0.01769143554203345</v>
      </c>
      <c r="Y30" s="12">
        <f>'[3]TableA12'!L30</f>
        <v>0.06152793578281914</v>
      </c>
      <c r="Z30" s="12">
        <f>'[3]TableA12'!R30</f>
        <v>0.0629029131356045</v>
      </c>
      <c r="AA30" s="9">
        <f>AVERAGE('[5]TableD7'!H50:H59)</f>
        <v>0.32288644532798455</v>
      </c>
      <c r="AB30" s="9">
        <f>AVERAGE('[5]TableD7'!I50:I59)</f>
        <v>1.0224737435386175</v>
      </c>
      <c r="AC30" s="9">
        <f>AVERAGE('[5]TableD7'!J50:J59)</f>
        <v>4.843296679919769</v>
      </c>
      <c r="AD30" s="9">
        <v>5</v>
      </c>
      <c r="AE30" s="9">
        <f>AVERAGE('[5]TableD7'!K50:K59)</f>
        <v>26.907203777332047</v>
      </c>
      <c r="AF30" s="9">
        <v>10</v>
      </c>
      <c r="AG30" s="9">
        <f>AVERAGE('[5]TableD7'!L50:L59)</f>
        <v>0.0961105455938417</v>
      </c>
      <c r="AH30" s="9">
        <f>AVERAGE('[5]TableD8'!$H50:$H59)</f>
        <v>0.32289779003210317</v>
      </c>
      <c r="AI30" s="9">
        <f>AVERAGE('[5]TableD8'!$I50:$I59)</f>
        <v>1.0225096684349935</v>
      </c>
      <c r="AJ30" s="9">
        <f>AVERAGE('[5]TableD8'!$J50:$J59)</f>
        <v>4.843466850481549</v>
      </c>
      <c r="AK30" s="9">
        <f>AVERAGE('[5]TableD8'!K50:K59)</f>
        <v>26.908149169341932</v>
      </c>
      <c r="AL30" s="9">
        <f>AVERAGE('[5]TableD8'!L50:L59)</f>
        <v>0.09611470568224315</v>
      </c>
      <c r="AM30" s="9"/>
      <c r="AN30" s="9"/>
      <c r="AO30" s="9"/>
      <c r="AP30" s="9"/>
      <c r="AQ30" s="15">
        <f>'[4]TableC2'!$B30/1000</f>
        <v>34.688251</v>
      </c>
      <c r="AR30" s="15">
        <f>'[4]TableC2'!$H30/1000</f>
        <v>21.311339160650398</v>
      </c>
    </row>
    <row r="31" spans="1:26" ht="12.75">
      <c r="G31" s="11"/>
      <c r="J31" s="13"/>
      <c r="Q31" s="14"/>
      <c r="W31" s="14"/>
      <c r="Y31" s="14"/>
      <c r="Z31" s="14"/>
    </row>
    <row r="32" spans="1:26" ht="12.75">
      <c r="G32" s="11"/>
      <c r="J32" s="13"/>
      <c r="Q32" s="14"/>
      <c r="W32" s="14"/>
      <c r="Y32" s="14"/>
      <c r="Z32" s="14"/>
    </row>
    <row r="33" spans="1:26" ht="12.75">
      <c r="G33" s="11"/>
      <c r="J33" s="13"/>
      <c r="Q33" s="14"/>
      <c r="W33" s="14"/>
      <c r="Y33" s="14"/>
      <c r="Z33" s="14"/>
    </row>
    <row r="34" spans="1:26" ht="12.75">
      <c r="G34" s="11"/>
      <c r="J34" s="13"/>
      <c r="Q34" s="14"/>
      <c r="W34" s="14"/>
      <c r="Y34" s="14"/>
      <c r="Z34" s="14"/>
    </row>
    <row r="35" spans="1:26" ht="12.75">
      <c r="G35" s="11"/>
      <c r="J35" s="13"/>
      <c r="Q35" s="14"/>
      <c r="W35" s="14"/>
      <c r="Y35" s="14"/>
      <c r="Z35" s="14"/>
    </row>
    <row r="36" spans="1:26" ht="12.75">
      <c r="G36" s="11"/>
      <c r="J36" s="13"/>
      <c r="Q36" s="14"/>
      <c r="W36" s="14"/>
      <c r="Y36" s="14"/>
      <c r="Z36" s="14"/>
    </row>
    <row r="37" spans="1:26" ht="12.75">
      <c r="G37" s="11"/>
      <c r="J37" s="13"/>
      <c r="Q37" s="14"/>
      <c r="W37" s="14"/>
      <c r="Y37" s="14"/>
      <c r="Z37" s="14"/>
    </row>
    <row r="38" spans="1:26" ht="12.75">
      <c r="G38" s="11"/>
      <c r="J38" s="13"/>
      <c r="Q38" s="14"/>
      <c r="W38" s="14"/>
      <c r="Y38" s="14"/>
      <c r="Z38" s="14"/>
    </row>
    <row r="39" spans="1:26" ht="12.75">
      <c r="G39" s="11"/>
      <c r="J39" s="13"/>
      <c r="Q39" s="14"/>
      <c r="W39" s="14"/>
      <c r="Y39" s="14"/>
      <c r="Z39" s="14"/>
    </row>
    <row r="40" spans="1:44" ht="12.75">
      <c r="A40" s="8">
        <f>A50-10</f>
        <v>1850</v>
      </c>
      <c r="B40" s="9">
        <f>0.9*'[12]GoldsmithSeries'!$M$16</f>
        <v>7.422578181818182</v>
      </c>
      <c r="C40" s="8"/>
      <c r="D40" s="9">
        <f>AVERAGE('[11]TableA1'!$N49:$N58)</f>
        <v>2.115444205256881</v>
      </c>
      <c r="E40" s="12">
        <f>'[3]TableA4'!$E40</f>
        <v>0.20018939661816892</v>
      </c>
      <c r="F40" s="12">
        <f>'[6]TableB2'!$M40</f>
        <v>0.1596638956027748</v>
      </c>
      <c r="G40" s="12">
        <f>'[6]TableB2'!$P40</f>
        <v>0.21072568065070413</v>
      </c>
      <c r="H40" s="12">
        <f>'[6]TableB2'!$O40</f>
        <v>0.16806725852923665</v>
      </c>
      <c r="I40" s="9">
        <f>'[3]TableA2'!$N40</f>
        <v>5.926336508019716</v>
      </c>
      <c r="J40" s="9">
        <f>'[3]TableA2'!$Q40</f>
        <v>6.238248955810228</v>
      </c>
      <c r="K40" s="12">
        <f>'[4]TableC2'!$L40</f>
        <v>0.02103100074748498</v>
      </c>
      <c r="L40" s="15">
        <f>'[4]TableC2'!M40</f>
        <v>57.826382</v>
      </c>
      <c r="M40" s="15">
        <f>'[4]TableC2'!N40</f>
        <v>26.696758999999997</v>
      </c>
      <c r="N40" s="9">
        <f>'[6]TableB5'!L40</f>
        <v>1.203128115017176</v>
      </c>
      <c r="O40" s="9">
        <f>'[6]TableB5'!M40</f>
        <v>1.6061822563419896</v>
      </c>
      <c r="P40" s="12">
        <f>'[3]TableA4'!$F40</f>
        <v>0.0337796202337255</v>
      </c>
      <c r="Q40" s="12">
        <f>'[3]TableA12'!N40</f>
        <v>0.10119047619047619</v>
      </c>
      <c r="R40" s="12">
        <f>'[5]TableD5'!$D40</f>
        <v>0.17017180999999998</v>
      </c>
      <c r="S40" s="12">
        <f>R40</f>
        <v>0.17017180999999998</v>
      </c>
      <c r="T40" s="9">
        <f>'[3]TableA12'!D40</f>
        <v>0.44261277397857324</v>
      </c>
      <c r="U40" s="9">
        <f>'[3]TableA12'!E40</f>
        <v>0.5573872260214268</v>
      </c>
      <c r="V40" s="9">
        <f>'[3]TableA12'!F40</f>
        <v>0.46261277397857326</v>
      </c>
      <c r="W40" s="12">
        <f>'[3]TableA12'!G40</f>
        <v>0.07806049713048697</v>
      </c>
      <c r="X40" s="12">
        <f>'[3]TableA12'!$B40</f>
        <v>0.018281389002988035</v>
      </c>
      <c r="Y40" s="12">
        <f>'[3]TableA12'!L40</f>
        <v>0.07181565736004802</v>
      </c>
      <c r="Z40" s="12">
        <f>'[3]TableA12'!R40</f>
        <v>0.07618004392795219</v>
      </c>
      <c r="AA40" s="9">
        <f>AVERAGE('[5]TableD7'!H60:H69)</f>
        <v>0.30505471902631925</v>
      </c>
      <c r="AB40" s="9">
        <f>AVERAGE('[5]TableD7'!I60:I69)</f>
        <v>0.966006610250011</v>
      </c>
      <c r="AC40" s="9">
        <f>AVERAGE('[5]TableD7'!J60:J69)</f>
        <v>4.575820785394789</v>
      </c>
      <c r="AD40" s="9">
        <v>5</v>
      </c>
      <c r="AE40" s="9">
        <f>AVERAGE('[5]TableD7'!K60:K69)</f>
        <v>25.421226585526604</v>
      </c>
      <c r="AF40" s="9">
        <v>10</v>
      </c>
      <c r="AG40" s="9">
        <f>AVERAGE('[5]TableD7'!L60:L69)</f>
        <v>0.08953066265894136</v>
      </c>
      <c r="AH40" s="9">
        <f>AVERAGE('[5]TableD8'!$H60:$H69)</f>
        <v>0.30505605297380367</v>
      </c>
      <c r="AI40" s="9">
        <f>AVERAGE('[5]TableD8'!$I60:$I69)</f>
        <v>0.9660108344170449</v>
      </c>
      <c r="AJ40" s="9">
        <f>AVERAGE('[5]TableD8'!$J60:$J69)</f>
        <v>4.575840794607056</v>
      </c>
      <c r="AK40" s="9">
        <f>AVERAGE('[5]TableD8'!K60:K69)</f>
        <v>25.421337747816974</v>
      </c>
      <c r="AL40" s="9">
        <f>AVERAGE('[5]TableD8'!L60:L69)</f>
        <v>0.0895311577906041</v>
      </c>
      <c r="AM40" s="9">
        <f>AVERAGE('[5]TableD9'!$G10:$G19)</f>
        <v>0.7259925420554594</v>
      </c>
      <c r="AN40" s="9">
        <f>AVERAGE('[5]TableD9'!$H10:$H19)</f>
        <v>2.15456065450939</v>
      </c>
      <c r="AO40" s="9">
        <f>AVERAGE('[5]TableD10'!$G10:$G19)</f>
        <v>0.7259925420554594</v>
      </c>
      <c r="AP40" s="9">
        <f>AVERAGE('[5]TableD10'!$H10:$H19)</f>
        <v>2.15456065450939</v>
      </c>
      <c r="AQ40" s="15">
        <f>'[4]TableC2'!$B40/1000</f>
        <v>36.056407</v>
      </c>
      <c r="AR40" s="15">
        <f>'[4]TableC2'!$H40/1000</f>
        <v>22.6968549047775</v>
      </c>
    </row>
    <row r="41" spans="1:26" ht="12.75">
      <c r="G41" s="11"/>
      <c r="J41" s="13"/>
      <c r="Q41" s="14"/>
      <c r="W41" s="14"/>
      <c r="Y41" s="14"/>
      <c r="Z41" s="14"/>
    </row>
    <row r="42" spans="1:26" ht="12.75">
      <c r="G42" s="11"/>
      <c r="J42" s="13"/>
      <c r="Q42" s="14"/>
      <c r="W42" s="14"/>
      <c r="Y42" s="14"/>
      <c r="Z42" s="14"/>
    </row>
    <row r="43" spans="1:26" ht="12.75">
      <c r="G43" s="11"/>
      <c r="J43" s="13"/>
      <c r="Q43" s="14"/>
      <c r="W43" s="14"/>
      <c r="Y43" s="14"/>
      <c r="Z43" s="14"/>
    </row>
    <row r="44" spans="1:26" ht="12.75">
      <c r="G44" s="11"/>
      <c r="J44" s="13"/>
      <c r="Q44" s="14"/>
      <c r="W44" s="14"/>
      <c r="Y44" s="14"/>
      <c r="Z44" s="14"/>
    </row>
    <row r="45" spans="1:26" ht="12.75">
      <c r="G45" s="11"/>
      <c r="J45" s="13"/>
      <c r="Q45" s="14"/>
      <c r="W45" s="14"/>
      <c r="Y45" s="14"/>
      <c r="Z45" s="14"/>
    </row>
    <row r="46" spans="1:26" ht="12.75">
      <c r="G46" s="11"/>
      <c r="J46" s="13"/>
      <c r="Q46" s="14"/>
      <c r="W46" s="14"/>
      <c r="Y46" s="14"/>
      <c r="Z46" s="14"/>
    </row>
    <row r="47" spans="1:26" ht="12.75">
      <c r="G47" s="11"/>
      <c r="J47" s="13"/>
      <c r="Q47" s="14"/>
      <c r="W47" s="14"/>
      <c r="Y47" s="14"/>
      <c r="Z47" s="14"/>
    </row>
    <row r="48" spans="1:26" ht="12.75">
      <c r="G48" s="11"/>
      <c r="J48" s="13"/>
      <c r="Q48" s="14"/>
      <c r="W48" s="14"/>
      <c r="Y48" s="14"/>
      <c r="Z48" s="14"/>
    </row>
    <row r="49" spans="1:26" ht="12.75">
      <c r="G49" s="11"/>
      <c r="J49" s="13"/>
      <c r="Q49" s="14"/>
      <c r="W49" s="14"/>
      <c r="Y49" s="14"/>
      <c r="Z49" s="14"/>
    </row>
    <row r="50" spans="1:44" ht="12.75">
      <c r="A50" s="8">
        <f>A60-10</f>
        <v>1860</v>
      </c>
      <c r="B50" s="9">
        <f>0.9*'[12]GoldsmithSeries'!$M$16</f>
        <v>7.422578181818182</v>
      </c>
      <c r="C50" s="8"/>
      <c r="D50" s="9">
        <f>AVERAGE('[11]TableA1'!$N59:$N68)</f>
        <v>2.6428039042788094</v>
      </c>
      <c r="E50" s="12">
        <f>'[3]TableA4'!$E50</f>
        <v>0.20204236609821427</v>
      </c>
      <c r="F50" s="12">
        <f>'[6]TableB2'!$M50</f>
        <v>0.171669933448194</v>
      </c>
      <c r="G50" s="12">
        <f>'[6]TableB2'!$P50</f>
        <v>0.21267617484022555</v>
      </c>
      <c r="H50" s="12">
        <f>'[6]TableB2'!$O50</f>
        <v>0.1807051931033621</v>
      </c>
      <c r="I50" s="9">
        <f>'[3]TableA2'!$N50</f>
        <v>6.325116046829043</v>
      </c>
      <c r="J50" s="9">
        <f>'[3]TableA2'!$Q50</f>
        <v>6.658016891398994</v>
      </c>
      <c r="K50" s="12">
        <f>'[4]TableC2'!$L50</f>
        <v>0.021550260924712187</v>
      </c>
      <c r="L50" s="15">
        <f>'[4]TableC2'!M50</f>
        <v>58.75690899999999</v>
      </c>
      <c r="M50" s="15">
        <f>'[4]TableC2'!N50</f>
        <v>27.61329</v>
      </c>
      <c r="N50" s="9">
        <f>'[6]TableB5'!L50</f>
        <v>1.1365306690368353</v>
      </c>
      <c r="O50" s="9">
        <f>'[6]TableB5'!M50</f>
        <v>1.4822498500595414</v>
      </c>
      <c r="P50" s="12">
        <f>'[3]TableA4'!$F50</f>
        <v>0.031942871024398634</v>
      </c>
      <c r="Q50" s="12">
        <f>'[3]TableA12'!N50</f>
        <v>0.0929946524064171</v>
      </c>
      <c r="R50" s="12">
        <f>'[5]TableD5'!$D50</f>
        <v>0.18642999</v>
      </c>
      <c r="S50" s="12">
        <f>R50</f>
        <v>0.18642999</v>
      </c>
      <c r="T50" s="9">
        <f>'[3]TableA12'!D50</f>
        <v>0.4436614297481517</v>
      </c>
      <c r="U50" s="9">
        <f>'[3]TableA12'!E50</f>
        <v>0.5563385702518483</v>
      </c>
      <c r="V50" s="9">
        <f>'[3]TableA12'!F50</f>
        <v>0.4636614297481517</v>
      </c>
      <c r="W50" s="12">
        <f>'[3]TableA12'!G50</f>
        <v>0.0733048099537396</v>
      </c>
      <c r="X50" s="12">
        <f>'[3]TableA12'!$B50</f>
        <v>0.009419872777271854</v>
      </c>
      <c r="Y50" s="12">
        <f>'[3]TableA12'!L50</f>
        <v>0.06744042515744043</v>
      </c>
      <c r="Z50" s="12">
        <f>'[3]TableA12'!R50</f>
        <v>0.06639839046231845</v>
      </c>
      <c r="AA50" s="9">
        <f>AVERAGE('[5]TableD7'!H70:H79)</f>
        <v>0.2827412348310753</v>
      </c>
      <c r="AB50" s="9">
        <f>AVERAGE('[5]TableD7'!I70:I79)</f>
        <v>0.8953472436317387</v>
      </c>
      <c r="AC50" s="9">
        <f>AVERAGE('[5]TableD7'!J70:J79)</f>
        <v>4.241118522466131</v>
      </c>
      <c r="AD50" s="9">
        <v>5</v>
      </c>
      <c r="AE50" s="9">
        <f>AVERAGE('[5]TableD7'!K70:K79)</f>
        <v>23.561769569256285</v>
      </c>
      <c r="AF50" s="9">
        <v>10</v>
      </c>
      <c r="AG50" s="9">
        <f>AVERAGE('[5]TableD7'!L70:L79)</f>
        <v>0.08140506796190762</v>
      </c>
      <c r="AH50" s="9">
        <f>AVERAGE('[5]TableD8'!$H70:$H79)</f>
        <v>0.2827394053983088</v>
      </c>
      <c r="AI50" s="9">
        <f>AVERAGE('[5]TableD8'!$I70:$I79)</f>
        <v>0.8953414504279781</v>
      </c>
      <c r="AJ50" s="9">
        <f>AVERAGE('[5]TableD8'!$J70:$J79)</f>
        <v>4.241091080974632</v>
      </c>
      <c r="AK50" s="9">
        <f>AVERAGE('[5]TableD8'!K70:K79)</f>
        <v>23.561617116525735</v>
      </c>
      <c r="AL50" s="9">
        <f>AVERAGE('[5]TableD8'!L70:L79)</f>
        <v>0.08140442058336747</v>
      </c>
      <c r="AM50" s="9">
        <f>AVERAGE('[5]TableD9'!$G20:$G29)</f>
        <v>0.7656215798759046</v>
      </c>
      <c r="AN50" s="9">
        <f>AVERAGE('[5]TableD9'!$H20:$H29)</f>
        <v>3.2272449926863644</v>
      </c>
      <c r="AO50" s="9">
        <f>AVERAGE('[5]TableD10'!$G20:$G29)</f>
        <v>0.7656215798759046</v>
      </c>
      <c r="AP50" s="9">
        <f>AVERAGE('[5]TableD10'!$H20:$H29)</f>
        <v>3.2272449926863644</v>
      </c>
      <c r="AQ50" s="15">
        <f>'[4]TableC2'!$B50/1000</f>
        <v>37.599637</v>
      </c>
      <c r="AR50" s="15">
        <f>'[4]TableC2'!$H50/1000</f>
        <v>23.8988631144671</v>
      </c>
    </row>
    <row r="51" spans="1:26" ht="12.75">
      <c r="G51" s="11"/>
      <c r="J51" s="13"/>
      <c r="Q51" s="14"/>
      <c r="W51" s="14"/>
      <c r="Y51" s="14"/>
      <c r="Z51" s="14"/>
    </row>
    <row r="52" spans="1:26" ht="12.75">
      <c r="G52" s="11"/>
      <c r="J52" s="13"/>
      <c r="Q52" s="14"/>
      <c r="W52" s="14"/>
      <c r="Y52" s="14"/>
      <c r="Z52" s="14"/>
    </row>
    <row r="53" spans="1:26" ht="12.75">
      <c r="G53" s="11"/>
      <c r="J53" s="13"/>
      <c r="Q53" s="14"/>
      <c r="W53" s="14"/>
      <c r="Y53" s="14"/>
      <c r="Z53" s="14"/>
    </row>
    <row r="54" spans="1:26" ht="12.75">
      <c r="G54" s="11"/>
      <c r="J54" s="13"/>
      <c r="Q54" s="14"/>
      <c r="W54" s="14"/>
      <c r="Y54" s="14"/>
      <c r="Z54" s="14"/>
    </row>
    <row r="55" spans="1:26" ht="12.75">
      <c r="G55" s="11"/>
      <c r="J55" s="13"/>
      <c r="Q55" s="14"/>
      <c r="W55" s="14"/>
      <c r="Y55" s="14"/>
      <c r="Z55" s="14"/>
    </row>
    <row r="56" spans="1:26" ht="12.75">
      <c r="G56" s="11"/>
      <c r="J56" s="13"/>
      <c r="Q56" s="14"/>
      <c r="W56" s="14"/>
      <c r="Y56" s="14"/>
      <c r="Z56" s="14"/>
    </row>
    <row r="57" spans="1:26" ht="12.75">
      <c r="G57" s="11"/>
      <c r="J57" s="13"/>
      <c r="Q57" s="14"/>
      <c r="W57" s="14"/>
      <c r="Y57" s="14"/>
      <c r="Z57" s="14"/>
    </row>
    <row r="58" spans="1:26" ht="12.75">
      <c r="G58" s="11"/>
      <c r="J58" s="13"/>
      <c r="Q58" s="14"/>
      <c r="W58" s="14"/>
      <c r="Y58" s="14"/>
      <c r="Z58" s="14"/>
    </row>
    <row r="59" spans="1:26" ht="12.75">
      <c r="G59" s="11"/>
      <c r="J59" s="13"/>
      <c r="Q59" s="14"/>
      <c r="W59" s="14"/>
      <c r="Y59" s="14"/>
      <c r="Z59" s="14"/>
    </row>
    <row r="60" spans="1:44" ht="12.75">
      <c r="A60" s="8">
        <f>A70-10</f>
        <v>1870</v>
      </c>
      <c r="B60" s="9">
        <f>'[12]GoldsmithSeries'!$M$17</f>
        <v>7.249999999999999</v>
      </c>
      <c r="C60" s="8"/>
      <c r="D60" s="9">
        <f>AVERAGE('[11]TableA1'!$N69:$N78)</f>
        <v>2.583839605700395</v>
      </c>
      <c r="E60" s="12">
        <f>'[3]TableA4'!$E60</f>
        <v>0.22256423435450948</v>
      </c>
      <c r="F60" s="12">
        <f>'[6]TableB2'!$M60</f>
        <v>0.1977626408250984</v>
      </c>
      <c r="G60" s="12">
        <f>'[6]TableB2'!$P60</f>
        <v>0.23427814142579945</v>
      </c>
      <c r="H60" s="12">
        <f>'[6]TableB2'!$O60</f>
        <v>0.20817120086852464</v>
      </c>
      <c r="I60" s="9">
        <f>'[3]TableA2'!$N60</f>
        <v>6.437699018536356</v>
      </c>
      <c r="J60" s="9">
        <f>'[3]TableA2'!$Q60</f>
        <v>6.776525282669849</v>
      </c>
      <c r="K60" s="12">
        <f>'[4]TableC2'!$L60</f>
        <v>0.021725639317292766</v>
      </c>
      <c r="L60" s="15">
        <f>'[4]TableC2'!M60</f>
        <v>59.573201000000005</v>
      </c>
      <c r="M60" s="15">
        <f>'[4]TableC2'!N60</f>
        <v>28.416323</v>
      </c>
      <c r="N60" s="9">
        <f>'[6]TableB5'!L60</f>
        <v>1.2795444446729485</v>
      </c>
      <c r="O60" s="9">
        <f>'[6]TableB5'!M60</f>
        <v>1.5913002895874748</v>
      </c>
      <c r="P60" s="12">
        <f>'[3]TableA4'!$F60</f>
        <v>0.03457201613708101</v>
      </c>
      <c r="Q60" s="12">
        <f>'[3]TableA12'!N60</f>
        <v>0.07752427184466018</v>
      </c>
      <c r="R60" s="12">
        <f>'[5]TableD5'!$D60</f>
        <v>0.19901934000000002</v>
      </c>
      <c r="S60" s="12">
        <f>R60</f>
        <v>0.19901934000000002</v>
      </c>
      <c r="T60" s="9">
        <f>'[3]TableA12'!D60</f>
        <v>0.41626490472361966</v>
      </c>
      <c r="U60" s="9">
        <f>'[3]TableA12'!E60</f>
        <v>0.5837350952763803</v>
      </c>
      <c r="V60" s="9">
        <f>'[3]TableA12'!F60</f>
        <v>0.4362649047236197</v>
      </c>
      <c r="W60" s="12">
        <f>'[3]TableA12'!G60</f>
        <v>0.06776721053088418</v>
      </c>
      <c r="X60" s="12">
        <f>'[3]TableA12'!$B60</f>
        <v>-0.0001387811854741683</v>
      </c>
      <c r="Y60" s="12">
        <f>'[3]TableA12'!L60</f>
        <v>0.06234583368841345</v>
      </c>
      <c r="Z60" s="12">
        <f>'[3]TableA12'!R60</f>
        <v>0.04945966073889179</v>
      </c>
      <c r="AA60" s="9">
        <f>AVERAGE('[5]TableD7'!H80:H89)</f>
        <v>0.2711827041044729</v>
      </c>
      <c r="AB60" s="9">
        <f>AVERAGE('[5]TableD7'!I80:I89)</f>
        <v>0.8587452296641646</v>
      </c>
      <c r="AC60" s="9">
        <f>AVERAGE('[5]TableD7'!J80:J89)</f>
        <v>3.9491519036924743</v>
      </c>
      <c r="AD60" s="9">
        <v>5</v>
      </c>
      <c r="AE60" s="9">
        <f>AVERAGE('[5]TableD7'!K80:K89)</f>
        <v>21.61031985975091</v>
      </c>
      <c r="AF60" s="9">
        <v>10</v>
      </c>
      <c r="AG60" s="9">
        <f>AVERAGE('[5]TableD7'!L80:L89)</f>
        <v>0.07785016671449677</v>
      </c>
      <c r="AH60" s="9">
        <f>AVERAGE('[5]TableD8'!$H80:$H89)</f>
        <v>0.2711831505459019</v>
      </c>
      <c r="AI60" s="9">
        <f>AVERAGE('[5]TableD8'!$I80:$I89)</f>
        <v>0.858746643395356</v>
      </c>
      <c r="AJ60" s="9">
        <f>AVERAGE('[5]TableD8'!$J80:$J89)</f>
        <v>3.949157284860602</v>
      </c>
      <c r="AK60" s="9">
        <f>AVERAGE('[5]TableD8'!K80:K89)</f>
        <v>21.61034610109244</v>
      </c>
      <c r="AL60" s="9">
        <f>AVERAGE('[5]TableD8'!L80:L89)</f>
        <v>0.07715021761399152</v>
      </c>
      <c r="AM60" s="9">
        <f>AVERAGE('[5]TableD9'!$G30:$G39)</f>
        <v>0.7995954662720235</v>
      </c>
      <c r="AN60" s="9">
        <f>AVERAGE('[5]TableD9'!$H30:$H39)</f>
        <v>4.258284051192121</v>
      </c>
      <c r="AO60" s="9">
        <f>AVERAGE('[5]TableD10'!$G30:$G39)</f>
        <v>0.7995954662720235</v>
      </c>
      <c r="AP60" s="9">
        <f>AVERAGE('[5]TableD10'!$H30:$H39)</f>
        <v>4.258284051192121</v>
      </c>
      <c r="AQ60" s="15">
        <f>'[4]TableC2'!$B60/1000</f>
        <v>36.92049800000001</v>
      </c>
      <c r="AR60" s="15">
        <f>'[4]TableC2'!$H60/1000</f>
        <v>23.461097242725295</v>
      </c>
    </row>
    <row r="61" spans="1:26" ht="12.75">
      <c r="G61" s="11"/>
      <c r="J61" s="13"/>
      <c r="Q61" s="14"/>
      <c r="W61" s="14"/>
      <c r="Y61" s="14"/>
      <c r="Z61" s="14"/>
    </row>
    <row r="62" spans="1:26" ht="12.75">
      <c r="G62" s="11"/>
      <c r="J62" s="13"/>
      <c r="Q62" s="14"/>
      <c r="W62" s="14"/>
      <c r="Y62" s="14"/>
      <c r="Z62" s="14"/>
    </row>
    <row r="63" spans="1:26" ht="12.75">
      <c r="G63" s="11"/>
      <c r="J63" s="13"/>
      <c r="Q63" s="14"/>
      <c r="W63" s="14"/>
      <c r="Y63" s="14"/>
      <c r="Z63" s="14"/>
    </row>
    <row r="64" spans="1:26" ht="12.75">
      <c r="G64" s="11"/>
      <c r="J64" s="13"/>
      <c r="Q64" s="14"/>
      <c r="W64" s="14"/>
      <c r="Y64" s="14"/>
      <c r="Z64" s="14"/>
    </row>
    <row r="65" spans="1:26" ht="12.75">
      <c r="G65" s="11"/>
      <c r="J65" s="13"/>
      <c r="Q65" s="14"/>
      <c r="W65" s="14"/>
      <c r="Y65" s="14"/>
      <c r="Z65" s="14"/>
    </row>
    <row r="66" spans="1:26" ht="12.75">
      <c r="G66" s="11"/>
      <c r="J66" s="13"/>
      <c r="Q66" s="14"/>
      <c r="W66" s="14"/>
      <c r="Y66" s="14"/>
      <c r="Z66" s="14"/>
    </row>
    <row r="67" spans="1:26" ht="12.75">
      <c r="G67" s="11"/>
      <c r="J67" s="13"/>
      <c r="Q67" s="14"/>
      <c r="W67" s="14"/>
      <c r="Y67" s="14"/>
      <c r="Z67" s="14"/>
    </row>
    <row r="68" spans="1:26" ht="12.75">
      <c r="G68" s="11"/>
      <c r="J68" s="13"/>
      <c r="Q68" s="14"/>
      <c r="W68" s="14"/>
      <c r="Y68" s="14"/>
      <c r="Z68" s="14"/>
    </row>
    <row r="69" spans="1:26" ht="12.75">
      <c r="G69" s="11"/>
      <c r="J69" s="13"/>
      <c r="Q69" s="14"/>
      <c r="W69" s="14"/>
      <c r="Y69" s="14"/>
      <c r="Z69" s="14"/>
    </row>
    <row r="70" spans="1:44" ht="12.75">
      <c r="A70" s="8">
        <f>A80-10</f>
        <v>1880</v>
      </c>
      <c r="B70" s="9">
        <f>'[12]GoldsmithSeries'!$M$18</f>
        <v>7.363636363636362</v>
      </c>
      <c r="C70" s="8"/>
      <c r="D70" s="9">
        <f>AVERAGE('[11]TableA1'!$N79:$N88)</f>
        <v>3.2307013117585717</v>
      </c>
      <c r="E70" s="12">
        <f>'[3]TableA4'!$E70</f>
        <v>0.24436789309633253</v>
      </c>
      <c r="F70" s="12">
        <f>'[6]TableB2'!$M70</f>
        <v>0.2327268141398685</v>
      </c>
      <c r="G70" s="12">
        <f>'[6]TableB2'!$P70</f>
        <v>0.2572293611540343</v>
      </c>
      <c r="H70" s="12">
        <f>'[6]TableB2'!$O70</f>
        <v>0.24497559383144055</v>
      </c>
      <c r="I70" s="9">
        <f>'[3]TableA2'!$N70</f>
        <v>7.0243751072825065</v>
      </c>
      <c r="J70" s="9">
        <f>'[3]TableA2'!$Q70</f>
        <v>7.394079060297376</v>
      </c>
      <c r="K70" s="12">
        <f>'[4]TableC2'!$L70</f>
        <v>0.021892821878877856</v>
      </c>
      <c r="L70" s="15">
        <f>'[4]TableC2'!M70</f>
        <v>60.12174699999999</v>
      </c>
      <c r="M70" s="15">
        <f>'[4]TableC2'!N70</f>
        <v>28.947235</v>
      </c>
      <c r="N70" s="9">
        <f>'[6]TableB5'!L70</f>
        <v>1.3157446357816744</v>
      </c>
      <c r="O70" s="9">
        <f>'[6]TableB5'!M70</f>
        <v>1.5890395463055742</v>
      </c>
      <c r="P70" s="12">
        <f>'[3]TableA4'!$F70</f>
        <v>0.03478855974576082</v>
      </c>
      <c r="Q70" s="12">
        <f>'[3]TableA12'!N70</f>
        <v>0.09047738693467337</v>
      </c>
      <c r="R70" s="12">
        <f>'[5]TableD5'!$D70</f>
        <v>0.21681877000000002</v>
      </c>
      <c r="S70" s="12">
        <f>R70</f>
        <v>0.21681877000000002</v>
      </c>
      <c r="T70" s="9">
        <f>'[3]TableA12'!D70</f>
        <v>0.29879843966349606</v>
      </c>
      <c r="U70" s="9">
        <f>'[3]TableA12'!E70</f>
        <v>0.7012015603365039</v>
      </c>
      <c r="V70" s="9">
        <f>'[3]TableA12'!F70</f>
        <v>0.3187984396634961</v>
      </c>
      <c r="W70" s="12">
        <f>'[3]TableA12'!G70</f>
        <v>0.045384597888712186</v>
      </c>
      <c r="X70" s="12">
        <f>'[3]TableA12'!$B70</f>
        <v>-0.0008604783304498875</v>
      </c>
      <c r="Y70" s="12">
        <f>'[3]TableA12'!L70</f>
        <v>0.04175383005761521</v>
      </c>
      <c r="Z70" s="12">
        <f>'[3]TableA12'!R70</f>
        <v>0.0376526198349911</v>
      </c>
      <c r="AA70" s="9">
        <f>AVERAGE('[5]TableD7'!H90:H99)</f>
        <v>0.24230182213485835</v>
      </c>
      <c r="AB70" s="9">
        <f>AVERAGE('[5]TableD7'!I90:I99)</f>
        <v>0.7672891034270514</v>
      </c>
      <c r="AC70" s="9">
        <f>AVERAGE('[5]TableD7'!J90:J99)</f>
        <v>3.286864023364308</v>
      </c>
      <c r="AD70" s="9">
        <v>5</v>
      </c>
      <c r="AE70" s="9">
        <f>AVERAGE('[5]TableD7'!K90:K99)</f>
        <v>17.2946242724168</v>
      </c>
      <c r="AF70" s="9">
        <v>10</v>
      </c>
      <c r="AG70" s="9">
        <f>AVERAGE('[5]TableD7'!L90:L99)</f>
        <v>0.06852591411336702</v>
      </c>
      <c r="AH70" s="9">
        <f>AVERAGE('[5]TableD8'!$H90:$H99)</f>
        <v>0.24230182213485835</v>
      </c>
      <c r="AI70" s="9">
        <f>AVERAGE('[5]TableD8'!$I90:$I99)</f>
        <v>0.7672891034270514</v>
      </c>
      <c r="AJ70" s="9">
        <f>AVERAGE('[5]TableD8'!$J90:$J99)</f>
        <v>3.286864023364308</v>
      </c>
      <c r="AK70" s="9">
        <f>AVERAGE('[5]TableD8'!K90:K99)</f>
        <v>17.2946242724168</v>
      </c>
      <c r="AL70" s="9">
        <f>AVERAGE('[5]TableD8'!L90:L99)</f>
        <v>0.06640196730713</v>
      </c>
      <c r="AM70" s="9">
        <f>AVERAGE('[5]TableD9'!$G40:$G49)</f>
        <v>0.8195291602181666</v>
      </c>
      <c r="AN70" s="9">
        <f>AVERAGE('[5]TableD9'!$H40:$H49)</f>
        <v>4.529856135665165</v>
      </c>
      <c r="AO70" s="9">
        <f>AVERAGE('[5]TableD10'!$G40:$G49)</f>
        <v>0.8195291602181666</v>
      </c>
      <c r="AP70" s="9">
        <f>AVERAGE('[5]TableD10'!$H40:$H49)</f>
        <v>4.529856135665165</v>
      </c>
      <c r="AQ70" s="15">
        <f>'[4]TableC2'!$B70/1000</f>
        <v>37.71682599999999</v>
      </c>
      <c r="AR70" s="15">
        <f>'[4]TableC2'!$H70/1000</f>
        <v>24.236519479981798</v>
      </c>
    </row>
    <row r="71" spans="1:26" ht="12.75">
      <c r="G71" s="11"/>
      <c r="J71" s="13"/>
      <c r="Q71" s="14"/>
      <c r="W71" s="14"/>
      <c r="Y71" s="14"/>
      <c r="Z71" s="14"/>
    </row>
    <row r="72" spans="1:26" ht="12.75">
      <c r="G72" s="11"/>
      <c r="J72" s="13"/>
      <c r="Q72" s="14"/>
      <c r="W72" s="14"/>
      <c r="Y72" s="14"/>
      <c r="Z72" s="14"/>
    </row>
    <row r="73" spans="1:26" ht="12.75">
      <c r="G73" s="11"/>
      <c r="J73" s="13"/>
      <c r="Q73" s="14"/>
      <c r="W73" s="14"/>
      <c r="Y73" s="14"/>
      <c r="Z73" s="14"/>
    </row>
    <row r="74" spans="1:26" ht="12.75">
      <c r="G74" s="11"/>
      <c r="J74" s="13"/>
      <c r="Q74" s="14"/>
      <c r="W74" s="14"/>
      <c r="Y74" s="14"/>
      <c r="Z74" s="14"/>
    </row>
    <row r="75" spans="1:26" ht="12.75">
      <c r="G75" s="11"/>
      <c r="J75" s="13"/>
      <c r="Q75" s="14"/>
      <c r="W75" s="14"/>
      <c r="Y75" s="14"/>
      <c r="Z75" s="14"/>
    </row>
    <row r="76" spans="1:26" ht="12.75">
      <c r="G76" s="11"/>
      <c r="J76" s="13"/>
      <c r="Q76" s="14"/>
      <c r="W76" s="14"/>
      <c r="Y76" s="14"/>
      <c r="Z76" s="14"/>
    </row>
    <row r="77" spans="1:26" ht="12.75">
      <c r="G77" s="11"/>
      <c r="J77" s="13"/>
      <c r="Q77" s="14"/>
      <c r="W77" s="14"/>
      <c r="Y77" s="14"/>
      <c r="Z77" s="14"/>
    </row>
    <row r="78" spans="1:26" ht="12.75">
      <c r="G78" s="11"/>
      <c r="J78" s="13"/>
      <c r="Q78" s="14"/>
      <c r="W78" s="14"/>
      <c r="Y78" s="14"/>
      <c r="Z78" s="14"/>
    </row>
    <row r="79" spans="1:26" ht="12.75">
      <c r="G79" s="11"/>
      <c r="J79" s="13"/>
      <c r="Q79" s="14"/>
      <c r="W79" s="14"/>
      <c r="Y79" s="14"/>
      <c r="Z79" s="14"/>
    </row>
    <row r="80" spans="1:44" ht="12.75">
      <c r="A80" s="8">
        <f>A90-10</f>
        <v>1890</v>
      </c>
      <c r="B80" s="9">
        <f>(B70+B90)/2</f>
        <v>7.144774844352559</v>
      </c>
      <c r="C80" s="8"/>
      <c r="D80" s="9">
        <f>AVERAGE('[11]TableA1'!$N89:$N98)</f>
        <v>3.48056680045188</v>
      </c>
      <c r="E80" s="12">
        <f>'[3]TableA4'!$E80</f>
        <v>0.23860913449719232</v>
      </c>
      <c r="F80" s="12">
        <f>'[6]TableB2'!$M80</f>
        <v>0.23119855444836415</v>
      </c>
      <c r="G80" s="12">
        <f>'[6]TableB2'!$P80</f>
        <v>0.25116750999704457</v>
      </c>
      <c r="H80" s="12">
        <f>'[6]TableB2'!$O80</f>
        <v>0.2433668994193307</v>
      </c>
      <c r="I80" s="9">
        <f>'[3]TableA2'!$N80</f>
        <v>6.740987591192421</v>
      </c>
      <c r="J80" s="9">
        <f>'[3]TableA2'!$Q80</f>
        <v>7.095776411781496</v>
      </c>
      <c r="K80" s="12">
        <f>'[4]TableC2'!$L80</f>
        <v>0.022002880248547872</v>
      </c>
      <c r="L80" s="15">
        <f>'[4]TableC2'!M80</f>
        <v>60.568403</v>
      </c>
      <c r="M80" s="15">
        <f>'[4]TableC2'!N80</f>
        <v>29.383887000000005</v>
      </c>
      <c r="N80" s="9">
        <f>'[6]TableB5'!L80</f>
        <v>1.3647675718020258</v>
      </c>
      <c r="O80" s="9">
        <f>'[6]TableB5'!M80</f>
        <v>1.608733118636088</v>
      </c>
      <c r="P80" s="12">
        <f>'[3]TableA4'!$F80</f>
        <v>0.035396762161222804</v>
      </c>
      <c r="Q80" s="12">
        <f>'[3]TableA12'!N80</f>
        <v>0.10009174311926607</v>
      </c>
      <c r="R80" s="12">
        <f>'[5]TableD5'!$D80</f>
        <v>0.21605051</v>
      </c>
      <c r="S80" s="12">
        <f>R80</f>
        <v>0.21605051</v>
      </c>
      <c r="T80" s="9">
        <f>'[3]TableA12'!D80</f>
        <v>0.25625791735405745</v>
      </c>
      <c r="U80" s="9">
        <f>'[3]TableA12'!E80</f>
        <v>0.7437420826459425</v>
      </c>
      <c r="V80" s="9">
        <f>'[3]TableA12'!F80</f>
        <v>0.27625791735405747</v>
      </c>
      <c r="W80" s="12">
        <f>'[3]TableA12'!G80</f>
        <v>0.04098181662802763</v>
      </c>
      <c r="X80" s="12">
        <f>'[3]TableA12'!$B80</f>
        <v>0.013934737692663735</v>
      </c>
      <c r="Y80" s="12">
        <f>'[3]TableA12'!L80</f>
        <v>0.03770327129778542</v>
      </c>
      <c r="Z80" s="12">
        <f>'[3]TableA12'!R80</f>
        <v>0.03463032150133985</v>
      </c>
      <c r="AA80" s="9">
        <f>AVERAGE('[5]TableD7'!H100:H109)</f>
        <v>0.17776881155112711</v>
      </c>
      <c r="AB80" s="9">
        <f>AVERAGE('[5]TableD7'!I100:I109)</f>
        <v>0.5629345699119026</v>
      </c>
      <c r="AC80" s="9">
        <f>AVERAGE('[5]TableD7'!J100:J109)</f>
        <v>2.2410399878460785</v>
      </c>
      <c r="AD80" s="9">
        <v>5</v>
      </c>
      <c r="AE80" s="9">
        <f>AVERAGE('[5]TableD7'!K100:K109)</f>
        <v>11.268299417420355</v>
      </c>
      <c r="AF80" s="9">
        <v>10</v>
      </c>
      <c r="AG80" s="9">
        <f>AVERAGE('[5]TableD7'!L100:L109)</f>
        <v>0.04644794742402454</v>
      </c>
      <c r="AH80" s="9">
        <f>AVERAGE('[5]TableD8'!$H100:$H109)</f>
        <v>0.17776881155112711</v>
      </c>
      <c r="AI80" s="9">
        <f>AVERAGE('[5]TableD8'!$I100:$I109)</f>
        <v>0.5629345699119026</v>
      </c>
      <c r="AJ80" s="9">
        <f>AVERAGE('[5]TableD8'!$J100:$J109)</f>
        <v>2.2410399878460785</v>
      </c>
      <c r="AK80" s="9">
        <f>AVERAGE('[5]TableD8'!K100:K109)</f>
        <v>11.268299417420355</v>
      </c>
      <c r="AL80" s="9">
        <f>AVERAGE('[5]TableD8'!L100:L109)</f>
        <v>0.044118247357308224</v>
      </c>
      <c r="AM80" s="9">
        <f>AVERAGE('[5]TableD9'!$G50:$G59)</f>
        <v>0.8183550942024341</v>
      </c>
      <c r="AN80" s="9">
        <f>AVERAGE('[5]TableD9'!$H50:$H59)</f>
        <v>3.8591565111922663</v>
      </c>
      <c r="AO80" s="9">
        <f>AVERAGE('[5]TableD10'!$G50:$G59)</f>
        <v>0.8183550942024341</v>
      </c>
      <c r="AP80" s="9">
        <f>AVERAGE('[5]TableD10'!$H50:$H59)</f>
        <v>3.8591565111922663</v>
      </c>
      <c r="AQ80" s="15">
        <f>'[4]TableC2'!$B80/1000</f>
        <v>38.356826</v>
      </c>
      <c r="AR80" s="15">
        <f>'[4]TableC2'!$H80/1000</f>
        <v>25.100315272126803</v>
      </c>
    </row>
    <row r="81" spans="1:26" ht="12.75">
      <c r="G81" s="11"/>
      <c r="J81" s="13"/>
      <c r="Q81" s="14"/>
      <c r="W81" s="14"/>
      <c r="Y81" s="14"/>
      <c r="Z81" s="14"/>
    </row>
    <row r="82" spans="1:26" ht="12.75">
      <c r="G82" s="11"/>
      <c r="J82" s="13"/>
      <c r="Q82" s="14"/>
      <c r="W82" s="14"/>
      <c r="Y82" s="14"/>
      <c r="Z82" s="14"/>
    </row>
    <row r="83" spans="1:26" ht="12.75">
      <c r="G83" s="11"/>
      <c r="J83" s="13"/>
      <c r="Q83" s="14"/>
      <c r="W83" s="14"/>
      <c r="Y83" s="14"/>
      <c r="Z83" s="14"/>
    </row>
    <row r="84" spans="1:26" ht="12.75">
      <c r="G84" s="11"/>
      <c r="J84" s="13"/>
      <c r="Q84" s="14"/>
      <c r="W84" s="14"/>
      <c r="Y84" s="14"/>
      <c r="Z84" s="14"/>
    </row>
    <row r="85" spans="1:26" ht="12.75">
      <c r="G85" s="11"/>
      <c r="J85" s="13"/>
      <c r="Q85" s="14"/>
      <c r="W85" s="14"/>
      <c r="Y85" s="14"/>
      <c r="Z85" s="14"/>
    </row>
    <row r="86" spans="1:26" ht="12.75">
      <c r="G86" s="11"/>
      <c r="J86" s="13"/>
      <c r="Q86" s="14"/>
      <c r="W86" s="14"/>
      <c r="Y86" s="14"/>
      <c r="Z86" s="14"/>
    </row>
    <row r="87" spans="1:26" ht="12.75">
      <c r="G87" s="11"/>
      <c r="J87" s="13"/>
      <c r="Q87" s="14"/>
      <c r="W87" s="14"/>
      <c r="Y87" s="14"/>
      <c r="Z87" s="14"/>
    </row>
    <row r="88" spans="1:26" ht="12.75">
      <c r="G88" s="11"/>
      <c r="J88" s="13"/>
      <c r="Q88" s="14"/>
      <c r="W88" s="14"/>
      <c r="Y88" s="14"/>
      <c r="Z88" s="14"/>
    </row>
    <row r="89" spans="1:26" ht="12.75">
      <c r="G89" s="11"/>
      <c r="J89" s="13"/>
      <c r="Q89" s="14"/>
      <c r="W89" s="14"/>
      <c r="Y89" s="14"/>
      <c r="Z89" s="14"/>
    </row>
    <row r="90" spans="1:44" ht="12.75">
      <c r="A90" s="8">
        <v>1900</v>
      </c>
      <c r="B90" s="9">
        <f>'[12]GoldsmithSeries'!$M$19</f>
        <v>6.925913325068756</v>
      </c>
      <c r="C90" s="12">
        <f>AVERAGE('[10]Data for Figure L'!$C7:$C16)/100</f>
        <v>0.19939603548659077</v>
      </c>
      <c r="D90" s="9">
        <f>AVERAGE('[11]TableA1'!$N99:$N108)</f>
        <v>3.7200257631443847</v>
      </c>
      <c r="E90" s="12">
        <f>'[3]TableA4'!$E90</f>
        <v>0.24104896189101005</v>
      </c>
      <c r="F90" s="12">
        <f>'[6]TableB2'!$M90</f>
        <v>0.2333650644268836</v>
      </c>
      <c r="G90" s="12">
        <f>'[6]TableB2'!$P90</f>
        <v>0.254828939597986</v>
      </c>
      <c r="H90" s="12">
        <f>'[6]TableB2'!$O90</f>
        <v>0.24670577894463985</v>
      </c>
      <c r="I90" s="9">
        <f>'[3]TableA2'!$N90</f>
        <v>6.748751068961122</v>
      </c>
      <c r="J90" s="9">
        <f>'[3]TableA2'!$Q90</f>
        <v>7.134555009167524</v>
      </c>
      <c r="K90" s="12">
        <f>'[4]TableC2'!$L90</f>
        <v>0.022403370357432225</v>
      </c>
      <c r="L90" s="15">
        <f>'[4]TableC2'!M90</f>
        <v>60.836117999999985</v>
      </c>
      <c r="M90" s="15">
        <f>'[4]TableC2'!N90</f>
        <v>29.647517</v>
      </c>
      <c r="N90" s="9">
        <f>AVERAGE('[6]TableB5'!L90:L99)</f>
        <v>1.3446964842959512</v>
      </c>
      <c r="O90" s="9">
        <f>AVERAGE('[6]TableB5'!M90:M99)</f>
        <v>1.5942943162129068</v>
      </c>
      <c r="P90" s="12">
        <f>'[3]TableA4'!$F90</f>
        <v>0.03571756602486691</v>
      </c>
      <c r="Q90" s="12">
        <f>'[3]TableA12'!N90</f>
        <v>0.07080724816053549</v>
      </c>
      <c r="R90" s="12">
        <f>'[5]TableD6'!$D10</f>
        <v>0.23735855</v>
      </c>
      <c r="S90" s="12">
        <f>R90</f>
        <v>0.23735855</v>
      </c>
      <c r="T90" s="9">
        <f>'[3]TableA12'!D90</f>
        <v>0.2605568326196278</v>
      </c>
      <c r="U90" s="9">
        <f>'[3]TableA12'!E90</f>
        <v>0.7394431673803722</v>
      </c>
      <c r="V90" s="9">
        <f>'[3]TableA12'!F90</f>
        <v>0.28429695336371164</v>
      </c>
      <c r="W90" s="12">
        <f>'[3]TableA12'!G90</f>
        <v>0.042237471804013285</v>
      </c>
      <c r="X90" s="12">
        <f>'[3]TableA12'!$B90</f>
        <v>0.010993689968294529</v>
      </c>
      <c r="Y90" s="12">
        <f>'[3]TableA12'!L90</f>
        <v>0.03792442734480346</v>
      </c>
      <c r="Z90" s="12">
        <f>'[3]TableA12'!R90</f>
        <v>0.03768632734480344</v>
      </c>
      <c r="AA90" s="9">
        <f>AVERAGE('[5]TableD7'!H110:H119)</f>
        <v>0.1182157004676176</v>
      </c>
      <c r="AB90" s="9">
        <f>AVERAGE('[5]TableD7'!I110:I119)</f>
        <v>0.37434971814745577</v>
      </c>
      <c r="AC90" s="9">
        <f>AVERAGE('[5]TableD7'!J110:J119)</f>
        <v>1.3655491154977124</v>
      </c>
      <c r="AD90" s="9">
        <v>5</v>
      </c>
      <c r="AE90" s="9">
        <f>AVERAGE('[5]TableD7'!K110:K119)</f>
        <v>6.453921776330205</v>
      </c>
      <c r="AF90" s="9">
        <v>10</v>
      </c>
      <c r="AG90" s="9">
        <f>AVERAGE('[5]TableD7'!L110:L119)</f>
        <v>0.026353191939623676</v>
      </c>
      <c r="AH90" s="9">
        <f>AVERAGE('[5]TableD8'!$H110:$H119)</f>
        <v>0.1182157004676176</v>
      </c>
      <c r="AI90" s="9">
        <f>AVERAGE('[5]TableD8'!$I110:$I119)</f>
        <v>0.37434971814745577</v>
      </c>
      <c r="AJ90" s="9">
        <f>AVERAGE('[5]TableD8'!$J110:$J119)</f>
        <v>1.3655491154977124</v>
      </c>
      <c r="AK90" s="9">
        <f>AVERAGE('[5]TableD8'!K110:K119)</f>
        <v>6.453921776330205</v>
      </c>
      <c r="AL90" s="9">
        <f>AVERAGE('[5]TableD8'!L110:L119)</f>
        <v>0.024643727497475242</v>
      </c>
      <c r="AM90" s="9">
        <f>AVERAGE('[5]TableD9'!$G60:$G69)</f>
        <v>0.8296324027209764</v>
      </c>
      <c r="AN90" s="9">
        <f>AVERAGE('[5]TableD9'!$H60:$H69)</f>
        <v>3.0726447868959736</v>
      </c>
      <c r="AO90" s="9">
        <f>AVERAGE('[5]TableD10'!$G60:$G69)</f>
        <v>0.8296324027209764</v>
      </c>
      <c r="AP90" s="9">
        <f>AVERAGE('[5]TableD10'!$H60:$H69)</f>
        <v>3.0726447868959736</v>
      </c>
      <c r="AQ90" s="15">
        <f>'[4]TableC2'!$B90/1000</f>
        <v>38.743348000000005</v>
      </c>
      <c r="AR90" s="15">
        <f>'[4]TableC2'!$H90/1000</f>
        <v>25.5752174078168</v>
      </c>
    </row>
    <row r="91" spans="1:26" ht="12.75">
      <c r="G91" s="11"/>
      <c r="J91" s="13"/>
      <c r="Q91" s="14"/>
      <c r="W91" s="14"/>
      <c r="Y91" s="14"/>
      <c r="Z91" s="14"/>
    </row>
    <row r="92" spans="1:26" ht="12.75">
      <c r="G92" s="11"/>
      <c r="J92" s="13"/>
      <c r="Q92" s="14"/>
      <c r="W92" s="14"/>
      <c r="Y92" s="14"/>
      <c r="Z92" s="14"/>
    </row>
    <row r="93" spans="1:26" ht="12.75">
      <c r="G93" s="11"/>
      <c r="J93" s="13"/>
      <c r="Q93" s="14"/>
      <c r="W93" s="14"/>
      <c r="Y93" s="14"/>
      <c r="Z93" s="14"/>
    </row>
    <row r="94" spans="1:26" ht="12.75">
      <c r="G94" s="11"/>
      <c r="J94" s="13"/>
      <c r="Q94" s="14"/>
      <c r="W94" s="14"/>
      <c r="Y94" s="14"/>
      <c r="Z94" s="14"/>
    </row>
    <row r="95" spans="1:26" ht="12.75">
      <c r="G95" s="11"/>
      <c r="J95" s="13"/>
      <c r="Q95" s="14"/>
      <c r="W95" s="14"/>
      <c r="Y95" s="14"/>
      <c r="Z95" s="14"/>
    </row>
    <row r="96" spans="1:26" ht="12.75">
      <c r="G96" s="11"/>
      <c r="J96" s="13"/>
      <c r="Q96" s="14"/>
      <c r="W96" s="14"/>
      <c r="Y96" s="14"/>
      <c r="Z96" s="14"/>
    </row>
    <row r="97" spans="1:26" ht="12.75">
      <c r="G97" s="11"/>
      <c r="J97" s="13"/>
      <c r="Q97" s="14"/>
      <c r="W97" s="14"/>
      <c r="Y97" s="14"/>
      <c r="Z97" s="14"/>
    </row>
    <row r="98" spans="1:26" ht="12.75">
      <c r="G98" s="11"/>
      <c r="J98" s="13"/>
      <c r="Q98" s="14"/>
      <c r="W98" s="14"/>
      <c r="Y98" s="14"/>
      <c r="Z98" s="14"/>
    </row>
    <row r="99" spans="1:26" ht="12.75">
      <c r="G99" s="11"/>
      <c r="J99" s="13"/>
      <c r="Q99" s="14"/>
      <c r="W99" s="14"/>
      <c r="Y99" s="14"/>
      <c r="Z99" s="14"/>
    </row>
    <row r="100" spans="1:44" ht="12.75">
      <c r="A100" s="8">
        <v>1910</v>
      </c>
      <c r="B100" s="9">
        <f>'[12]GoldsmithSeries'!$M$20</f>
        <v>6.806485180365716</v>
      </c>
      <c r="C100" s="12">
        <f>AVERAGE('[10]Data for Figure L'!$C17:$C26)/100</f>
        <v>0.17212855662782942</v>
      </c>
      <c r="D100" s="9">
        <f>AVERAGE('[11]TableA1'!$N109:$N118)</f>
        <v>3.3293487266730657</v>
      </c>
      <c r="E100" s="12">
        <f>'[3]TableA4'!$E100</f>
        <v>0.22663027096073507</v>
      </c>
      <c r="F100" s="12">
        <f>'[6]TableB2'!$M100</f>
        <v>0.2034910446832276</v>
      </c>
      <c r="G100" s="12">
        <f>'[6]TableB2'!$P100</f>
        <v>0.23958597944861024</v>
      </c>
      <c r="H100" s="12">
        <f>'[6]TableB2'!$O100</f>
        <v>0.21512395957863378</v>
      </c>
      <c r="I100" s="9">
        <f>'[3]TableA2'!$N100</f>
        <v>6.544376297588285</v>
      </c>
      <c r="J100" s="9">
        <f>'[3]TableA2'!$Q100</f>
        <v>6.918496803146007</v>
      </c>
      <c r="K100" s="12">
        <f>'[4]TableC2'!$L100</f>
        <v>0.021313480341917327</v>
      </c>
      <c r="L100" s="15">
        <f>'[4]TableC2'!M100</f>
        <v>61.12592000000001</v>
      </c>
      <c r="M100" s="15">
        <f>'[4]TableC2'!N100</f>
        <v>29.9489325</v>
      </c>
      <c r="N100" s="9">
        <f>AVERAGE('[6]TableB5'!L100:L103)</f>
        <v>1.359413626318179</v>
      </c>
      <c r="O100" s="9">
        <f>AVERAGE('[6]TableB5'!M100:M103)</f>
        <v>1.6247826850308609</v>
      </c>
      <c r="P100" s="12">
        <f>'[3]TableA4'!$F100</f>
        <v>0.0346297738172929</v>
      </c>
      <c r="Q100" s="12">
        <f>'[3]TableA12'!N100</f>
        <v>0.08269682348522722</v>
      </c>
      <c r="R100" s="12">
        <f>'[5]TableD6'!$D20</f>
        <v>0.21461619999999998</v>
      </c>
      <c r="S100" s="12">
        <f>R100</f>
        <v>0.21461619999999998</v>
      </c>
      <c r="T100" s="9">
        <f>'[3]TableA12'!D100</f>
        <v>0.3434997539835892</v>
      </c>
      <c r="U100" s="9">
        <f>'[3]TableA12'!E100</f>
        <v>0.6565002460164109</v>
      </c>
      <c r="V100" s="9">
        <f>'[3]TableA12'!F100</f>
        <v>0.36373223143118405</v>
      </c>
      <c r="W100" s="12">
        <f>'[3]TableA12'!G100</f>
        <v>0.05577965314110154</v>
      </c>
      <c r="X100" s="12">
        <f>'[3]TableA12'!$B100</f>
        <v>0.005758404391572602</v>
      </c>
      <c r="Y100" s="12">
        <f>'[3]TableA12'!L100</f>
        <v>0.051040716451078987</v>
      </c>
      <c r="Z100" s="12">
        <f>'[3]TableA12'!R100</f>
        <v>0.05080261645107897</v>
      </c>
      <c r="AA100" s="9">
        <f>AVERAGE('[5]TableD7'!H120:H129)</f>
        <v>0.11527892558039705</v>
      </c>
      <c r="AB100" s="9">
        <f>AVERAGE('[5]TableD7'!I120:I129)</f>
        <v>0.3650499310045906</v>
      </c>
      <c r="AC100" s="9">
        <f>AVERAGE('[5]TableD7'!J120:J129)</f>
        <v>1.216986595001996</v>
      </c>
      <c r="AD100" s="9">
        <v>5</v>
      </c>
      <c r="AE100" s="9">
        <f>AVERAGE('[5]TableD7'!K120:K129)</f>
        <v>5.33826639250009</v>
      </c>
      <c r="AF100" s="9">
        <v>10</v>
      </c>
      <c r="AG100" s="9">
        <f>AVERAGE('[5]TableD7'!L120:L129)</f>
        <v>0.024814461807720716</v>
      </c>
      <c r="AH100" s="9">
        <f>AVERAGE('[5]TableD8'!$H120:$H129)</f>
        <v>0.11529722697957992</v>
      </c>
      <c r="AI100" s="9">
        <f>AVERAGE('[5]TableD8'!$I120:$I129)</f>
        <v>0.36510788543533634</v>
      </c>
      <c r="AJ100" s="9">
        <f>AVERAGE('[5]TableD8'!$J120:$J129)</f>
        <v>1.2171752345642086</v>
      </c>
      <c r="AK100" s="9">
        <f>AVERAGE('[5]TableD8'!K120:K129)</f>
        <v>5.339075830552575</v>
      </c>
      <c r="AL100" s="9">
        <f>AVERAGE('[5]TableD8'!L120:L129)</f>
        <v>0.02268438890122209</v>
      </c>
      <c r="AM100" s="9">
        <f>AVERAGE('[5]TableD9'!$G70:$G73)</f>
        <v>0.8583302875024145</v>
      </c>
      <c r="AN100" s="9">
        <f>AVERAGE('[5]TableD9'!$H70:$H73)</f>
        <v>2.7656946096288255</v>
      </c>
      <c r="AO100" s="9">
        <f>AVERAGE('[5]TableD10'!$G70:$G73)</f>
        <v>0.8583302875024145</v>
      </c>
      <c r="AP100" s="9">
        <f>AVERAGE('[5]TableD10'!$H70:$H73)</f>
        <v>2.7656946096288255</v>
      </c>
      <c r="AQ100" s="15">
        <f>'[4]TableC2'!$B100/1000</f>
        <v>39.220905</v>
      </c>
      <c r="AR100" s="15">
        <f>'[4]TableC2'!$H100/1000</f>
        <v>26.07876756955375</v>
      </c>
    </row>
    <row r="101" spans="1:26" ht="12.75">
      <c r="G101" s="11"/>
      <c r="J101" s="13"/>
      <c r="Q101" s="14"/>
      <c r="W101" s="14"/>
      <c r="Y101" s="14"/>
      <c r="Z101" s="14"/>
    </row>
    <row r="102" spans="1:26" ht="12.75">
      <c r="G102" s="11"/>
      <c r="J102" s="13"/>
      <c r="Q102" s="14"/>
      <c r="W102" s="14"/>
      <c r="Y102" s="14"/>
      <c r="Z102" s="14"/>
    </row>
    <row r="103" spans="1:26" ht="12.75">
      <c r="G103" s="11"/>
      <c r="J103" s="13"/>
      <c r="Q103" s="14"/>
      <c r="W103" s="14"/>
      <c r="Y103" s="14"/>
      <c r="Z103" s="14"/>
    </row>
    <row r="104" spans="1:26" ht="12.75">
      <c r="G104" s="11"/>
      <c r="J104" s="13"/>
      <c r="Q104" s="14"/>
      <c r="W104" s="14"/>
      <c r="Y104" s="14"/>
      <c r="Z104" s="14"/>
    </row>
    <row r="105" spans="1:26" ht="12.75">
      <c r="G105" s="11"/>
      <c r="J105" s="13"/>
      <c r="Q105" s="14"/>
      <c r="W105" s="14"/>
      <c r="Y105" s="14"/>
      <c r="Z105" s="14"/>
    </row>
    <row r="106" spans="1:26" ht="12.75">
      <c r="G106" s="11"/>
      <c r="J106" s="13"/>
      <c r="Q106" s="14"/>
      <c r="W106" s="14"/>
      <c r="Y106" s="14"/>
      <c r="Z106" s="14"/>
    </row>
    <row r="107" spans="1:26" ht="12.75">
      <c r="G107" s="11"/>
      <c r="J107" s="13"/>
      <c r="Q107" s="14"/>
      <c r="W107" s="14"/>
      <c r="Y107" s="14"/>
      <c r="Z107" s="14"/>
    </row>
    <row r="108" spans="1:26" ht="12.75">
      <c r="G108" s="11"/>
      <c r="J108" s="13"/>
      <c r="Q108" s="14"/>
      <c r="W108" s="14"/>
      <c r="Y108" s="14"/>
      <c r="Z108" s="14"/>
    </row>
    <row r="109" spans="1:26" ht="12.75">
      <c r="G109" s="11"/>
      <c r="J109" s="13"/>
      <c r="Q109" s="14"/>
      <c r="W109" s="14"/>
      <c r="Y109" s="14"/>
      <c r="Z109" s="14"/>
    </row>
    <row r="110" spans="1:44" ht="12.75">
      <c r="A110" s="8">
        <v>1920</v>
      </c>
      <c r="B110" s="9">
        <f>AVERAGE('[10]wealth over income'!$B27:$B36)</f>
        <v>5.40668970341519</v>
      </c>
      <c r="C110" s="12">
        <f>AVERAGE('[10]Data for Figure L'!$C27:$C36)/100</f>
        <v>0.13887198472005036</v>
      </c>
      <c r="D110" s="9">
        <f>AVERAGE('[11]TableA1'!$N119:$N128)</f>
        <v>3.135354343492756</v>
      </c>
      <c r="E110" s="12">
        <f>'[3]TableA4'!$E110</f>
        <v>0.09795617752515869</v>
      </c>
      <c r="F110" s="12">
        <f>'[6]TableB2'!$M110</f>
        <v>0.07035521214274783</v>
      </c>
      <c r="G110" s="12">
        <f>'[6]TableB2'!$P110</f>
        <v>0.10229958382015741</v>
      </c>
      <c r="H110" s="12">
        <f>'[6]TableB2'!$O110</f>
        <v>0.07347478335333633</v>
      </c>
      <c r="I110" s="9">
        <f>'[3]TableA2'!$N110</f>
        <v>3.1576911365399614</v>
      </c>
      <c r="J110" s="9">
        <f>'[3]TableA2'!$Q110</f>
        <v>3.3054994496259575</v>
      </c>
      <c r="K110" s="12">
        <f>'[4]TableC2'!$L110</f>
        <v>0.020557902854581513</v>
      </c>
      <c r="L110" s="15">
        <f>'[4]TableC2'!M110</f>
        <v>62.34093999999999</v>
      </c>
      <c r="M110" s="15">
        <f>'[4]TableC2'!N110</f>
        <v>31.260555</v>
      </c>
      <c r="N110" s="9">
        <f>AVERAGE('[6]TableB5'!L110:L119)</f>
        <v>1.2082849554256514</v>
      </c>
      <c r="O110" s="9">
        <f>AVERAGE('[6]TableB5'!M110:M119)</f>
        <v>1.5103561942820645</v>
      </c>
      <c r="P110" s="12">
        <f>'[3]TableA4'!$F110</f>
        <v>0.031049622922224445</v>
      </c>
      <c r="Q110" s="12">
        <f>'[3]TableA12'!N110</f>
        <v>0.15330396227277604</v>
      </c>
      <c r="R110" s="12">
        <f>'[5]TableD6'!$D30</f>
        <v>0.0854868</v>
      </c>
      <c r="S110" s="12">
        <f>R110</f>
        <v>0.0854868</v>
      </c>
      <c r="T110" s="9">
        <f>'[3]TableA12'!D110</f>
        <v>0.2908804523264281</v>
      </c>
      <c r="U110" s="9">
        <f>'[3]TableA12'!E110</f>
        <v>0.7091195476735718</v>
      </c>
      <c r="V110" s="9">
        <f>'[3]TableA12'!F110</f>
        <v>0.3465586440417748</v>
      </c>
      <c r="W110" s="12">
        <f>'[3]TableA12'!G110</f>
        <v>0.09761857616529515</v>
      </c>
      <c r="X110" s="12">
        <f>'[3]TableA12'!$B110</f>
        <v>0.018888796812404296</v>
      </c>
      <c r="Y110" s="12">
        <f>'[3]TableA12'!L110</f>
        <v>0.08306513541472288</v>
      </c>
      <c r="Z110" s="12">
        <f>'[3]TableA12'!R110</f>
        <v>0.017305100385456684</v>
      </c>
      <c r="AA110" s="9">
        <f>AVERAGE('[5]TableD7'!H130:H139)</f>
        <v>0.1075095234410095</v>
      </c>
      <c r="AB110" s="9">
        <f>AVERAGE('[5]TableD7'!I130:I139)</f>
        <v>0.34044682422986344</v>
      </c>
      <c r="AC110" s="9">
        <f>AVERAGE('[5]TableD7'!J130:J139)</f>
        <v>1.075095234410095</v>
      </c>
      <c r="AD110" s="9">
        <v>5</v>
      </c>
      <c r="AE110" s="9">
        <f>AVERAGE('[5]TableD7'!K130:K139)</f>
        <v>4.479563476708729</v>
      </c>
      <c r="AF110" s="9">
        <v>10</v>
      </c>
      <c r="AG110" s="9">
        <f>AVERAGE('[5]TableD7'!L130:L139)</f>
        <v>0.023116096909133976</v>
      </c>
      <c r="AH110" s="9">
        <f>AVERAGE('[5]TableD8'!$H130:$H139)</f>
        <v>0.10774028521157508</v>
      </c>
      <c r="AI110" s="9">
        <f>AVERAGE('[5]TableD8'!$I130:$I139)</f>
        <v>0.3411775698366545</v>
      </c>
      <c r="AJ110" s="9">
        <f>AVERAGE('[5]TableD8'!$J130:$J139)</f>
        <v>1.077402852115751</v>
      </c>
      <c r="AK110" s="9">
        <f>AVERAGE('[5]TableD8'!K130:K139)</f>
        <v>4.489178550482295</v>
      </c>
      <c r="AL110" s="9">
        <f>AVERAGE('[5]TableD8'!L130:L139)</f>
        <v>0.02067543896944259</v>
      </c>
      <c r="AM110" s="9">
        <f>AVERAGE('[5]TableD9'!$G80:$G89)</f>
        <v>0.68212640018707</v>
      </c>
      <c r="AN110" s="9">
        <f>AVERAGE('[5]TableD9'!$H80:$H89)</f>
        <v>2.7742977358799585</v>
      </c>
      <c r="AO110" s="9">
        <f>AVERAGE('[5]TableD10'!$G80:$G89)</f>
        <v>0.68212640018707</v>
      </c>
      <c r="AP110" s="9">
        <f>AVERAGE('[5]TableD10'!$H80:$H89)</f>
        <v>2.7742977358799585</v>
      </c>
      <c r="AQ110" s="15">
        <f>'[4]TableC2'!$B110/1000</f>
        <v>39.689293000000006</v>
      </c>
      <c r="AR110" s="15">
        <f>'[4]TableC2'!$H110/1000</f>
        <v>27.458517523638896</v>
      </c>
    </row>
    <row r="111" spans="1:26" ht="12.75">
      <c r="G111" s="11"/>
      <c r="J111" s="13"/>
      <c r="Q111" s="14"/>
      <c r="W111" s="14"/>
      <c r="Y111" s="14"/>
      <c r="Z111" s="14"/>
    </row>
    <row r="112" spans="1:26" ht="12.75">
      <c r="G112" s="11"/>
      <c r="J112" s="13"/>
      <c r="Q112" s="14"/>
      <c r="W112" s="14"/>
      <c r="Y112" s="14"/>
      <c r="Z112" s="14"/>
    </row>
    <row r="113" spans="1:26" ht="12.75">
      <c r="G113" s="11"/>
      <c r="J113" s="13"/>
      <c r="Q113" s="14"/>
      <c r="W113" s="14"/>
      <c r="Y113" s="14"/>
      <c r="Z113" s="14"/>
    </row>
    <row r="114" spans="1:26" ht="12.75">
      <c r="G114" s="11"/>
      <c r="J114" s="13"/>
      <c r="Q114" s="14"/>
      <c r="W114" s="14"/>
      <c r="Y114" s="14"/>
      <c r="Z114" s="14"/>
    </row>
    <row r="115" spans="1:26" ht="12.75">
      <c r="G115" s="11"/>
      <c r="J115" s="13"/>
      <c r="Q115" s="14"/>
      <c r="W115" s="14"/>
      <c r="Y115" s="14"/>
      <c r="Z115" s="14"/>
    </row>
    <row r="116" spans="1:26" ht="12.75">
      <c r="G116" s="11"/>
      <c r="J116" s="13"/>
      <c r="Q116" s="14"/>
      <c r="W116" s="14"/>
      <c r="Y116" s="14"/>
      <c r="Z116" s="14"/>
    </row>
    <row r="117" spans="1:26" ht="12.75">
      <c r="G117" s="11"/>
      <c r="J117" s="13"/>
      <c r="Q117" s="14"/>
      <c r="W117" s="14"/>
      <c r="Y117" s="14"/>
      <c r="Z117" s="14"/>
    </row>
    <row r="118" spans="1:26" ht="12.75">
      <c r="G118" s="11"/>
      <c r="J118" s="13"/>
      <c r="Q118" s="14"/>
      <c r="W118" s="14"/>
      <c r="Y118" s="14"/>
      <c r="Z118" s="14"/>
    </row>
    <row r="119" spans="1:26" ht="12.75">
      <c r="G119" s="11"/>
      <c r="J119" s="13"/>
      <c r="Q119" s="14"/>
      <c r="W119" s="14"/>
      <c r="Y119" s="14"/>
      <c r="Z119" s="14"/>
    </row>
    <row r="120" spans="1:44" ht="12.75">
      <c r="A120" s="8">
        <v>1930</v>
      </c>
      <c r="B120" s="9">
        <f>AVERAGE('[10]wealth over income'!$B37:$B46)</f>
        <v>6.315654263009878</v>
      </c>
      <c r="C120" s="12">
        <f>AVERAGE('[10]Data for Figure L'!$C37:$C46)/100</f>
        <v>0.1572330931756404</v>
      </c>
      <c r="D120" s="9">
        <f>AVERAGE('[11]TableA1'!$N129:$N138)</f>
        <v>3.3158662324283936</v>
      </c>
      <c r="E120" s="12">
        <f>'[3]TableA4'!$E120</f>
        <v>0.11036391456259105</v>
      </c>
      <c r="F120" s="12">
        <f>'[6]TableB2'!$M120</f>
        <v>0.08125719500304006</v>
      </c>
      <c r="G120" s="12">
        <f>'[6]TableB2'!$P120</f>
        <v>0.11827518971417005</v>
      </c>
      <c r="H120" s="12">
        <f>'[6]TableB2'!$O120</f>
        <v>0.08708199770474179</v>
      </c>
      <c r="I120" s="9">
        <f>'[3]TableA2'!$N120</f>
        <v>3.9536808536448844</v>
      </c>
      <c r="J120" s="9">
        <f>'[3]TableA2'!$Q120</f>
        <v>4.238289498235409</v>
      </c>
      <c r="K120" s="12">
        <f>'[4]TableC2'!$L120</f>
        <v>0.019682599002575497</v>
      </c>
      <c r="L120" s="15">
        <f>'[4]TableC2'!M120</f>
        <v>63.467601</v>
      </c>
      <c r="M120" s="15">
        <f>'[4]TableC2'!N120</f>
        <v>32.393624</v>
      </c>
      <c r="N120" s="9">
        <f>AVERAGE('[6]TableB5'!L120:L129)</f>
        <v>1.1350466934936079</v>
      </c>
      <c r="O120" s="9">
        <f>AVERAGE('[6]TableB5'!M120:M129)</f>
        <v>1.41880836686701</v>
      </c>
      <c r="P120" s="12">
        <f>'[3]TableA4'!$F120</f>
        <v>0.02791965354407176</v>
      </c>
      <c r="Q120" s="12">
        <f>'[3]TableA12'!N120</f>
        <v>0.08694819996684285</v>
      </c>
      <c r="R120" s="12">
        <f>'[5]TableD6'!$D40</f>
        <v>0.09997943000000001</v>
      </c>
      <c r="S120" s="12">
        <f>R120</f>
        <v>0.09997943000000001</v>
      </c>
      <c r="T120" s="9">
        <f>'[3]TableA12'!D120</f>
        <v>0.2783115319194618</v>
      </c>
      <c r="U120" s="9">
        <f>'[3]TableA12'!E120</f>
        <v>0.721688468080538</v>
      </c>
      <c r="V120" s="9">
        <f>'[3]TableA12'!F120</f>
        <v>0.32517029929308194</v>
      </c>
      <c r="W120" s="12">
        <f>'[3]TableA12'!G120</f>
        <v>0.08250576894943884</v>
      </c>
      <c r="X120" s="12">
        <f>'[3]TableA12'!$B120</f>
        <v>0.003787157391588858</v>
      </c>
      <c r="Y120" s="12">
        <f>'[3]TableA12'!L120</f>
        <v>0.06692664984780368</v>
      </c>
      <c r="Z120" s="12">
        <f>'[3]TableA12'!R120</f>
        <v>0.054772449847803675</v>
      </c>
      <c r="AA120" s="9">
        <f>AVERAGE('[5]TableD7'!H140:H149)</f>
        <v>0.13619456114671075</v>
      </c>
      <c r="AB120" s="9">
        <f>AVERAGE('[5]TableD7'!I140:I149)</f>
        <v>0.43128277696458406</v>
      </c>
      <c r="AC120" s="9">
        <f>AVERAGE('[5]TableD7'!J140:J149)</f>
        <v>1.3619456114671078</v>
      </c>
      <c r="AD120" s="9">
        <v>5</v>
      </c>
      <c r="AE120" s="9">
        <f>AVERAGE('[5]TableD7'!K140:K149)</f>
        <v>5.674773381112949</v>
      </c>
      <c r="AF120" s="9">
        <v>10</v>
      </c>
      <c r="AG120" s="9">
        <f>AVERAGE('[5]TableD7'!L140:L149)</f>
        <v>0.03658145580270178</v>
      </c>
      <c r="AH120" s="9">
        <f>AVERAGE('[5]TableD8'!$H140:$H149)</f>
        <v>0.13753376533127398</v>
      </c>
      <c r="AI120" s="9">
        <f>AVERAGE('[5]TableD8'!$I140:$I149)</f>
        <v>0.4355235902157009</v>
      </c>
      <c r="AJ120" s="9">
        <f>AVERAGE('[5]TableD8'!$J140:$J149)</f>
        <v>1.3753376533127397</v>
      </c>
      <c r="AK120" s="9">
        <f>AVERAGE('[5]TableD8'!K140:K149)</f>
        <v>5.730573555469749</v>
      </c>
      <c r="AL120" s="9">
        <f>AVERAGE('[5]TableD8'!L140:L149)</f>
        <v>0.03118884532772498</v>
      </c>
      <c r="AM120" s="9">
        <f>AVERAGE('[5]TableD9'!$G90:$G99)</f>
        <v>0.5148331466074136</v>
      </c>
      <c r="AN120" s="9">
        <f>AVERAGE('[5]TableD9'!$H90:$H99)</f>
        <v>2.717931786845045</v>
      </c>
      <c r="AO120" s="9">
        <f>AVERAGE('[5]TableD10'!$G90:$G99)</f>
        <v>0.5148331466074136</v>
      </c>
      <c r="AP120" s="9">
        <f>AVERAGE('[5]TableD10'!$H90:$H99)</f>
        <v>2.717931786845045</v>
      </c>
      <c r="AQ120" s="15">
        <f>'[4]TableC2'!$B120/1000</f>
        <v>41.019613</v>
      </c>
      <c r="AR120" s="15">
        <f>'[4]TableC2'!$H120/1000</f>
        <v>28.649250067831204</v>
      </c>
    </row>
    <row r="121" spans="1:26" ht="12.75">
      <c r="E121" s="14"/>
      <c r="Q121" s="14"/>
      <c r="W121" s="14"/>
      <c r="Y121" s="14"/>
      <c r="Z121" s="14"/>
    </row>
    <row r="122" spans="1:26" ht="12.75">
      <c r="E122" s="14"/>
      <c r="Q122" s="14"/>
      <c r="W122" s="14"/>
      <c r="Y122" s="14"/>
      <c r="Z122" s="14"/>
    </row>
    <row r="123" spans="1:26" ht="12.75">
      <c r="E123" s="14"/>
      <c r="Q123" s="14"/>
      <c r="W123" s="14"/>
      <c r="Y123" s="14"/>
      <c r="Z123" s="14"/>
    </row>
    <row r="124" spans="1:26" ht="12.75">
      <c r="E124" s="14"/>
      <c r="Q124" s="14"/>
      <c r="W124" s="14"/>
      <c r="Y124" s="14"/>
      <c r="Z124" s="14"/>
    </row>
    <row r="125" spans="1:26" ht="12.75">
      <c r="E125" s="14"/>
      <c r="Q125" s="14"/>
      <c r="W125" s="14"/>
      <c r="Y125" s="14"/>
      <c r="Z125" s="14"/>
    </row>
    <row r="126" spans="1:26" ht="12.75">
      <c r="E126" s="14"/>
      <c r="Q126" s="14"/>
      <c r="W126" s="14"/>
      <c r="Y126" s="14"/>
      <c r="Z126" s="14"/>
    </row>
    <row r="127" spans="1:26" ht="12.75">
      <c r="E127" s="14"/>
      <c r="Q127" s="14"/>
      <c r="W127" s="14"/>
      <c r="Y127" s="14"/>
      <c r="Z127" s="14"/>
    </row>
    <row r="128" spans="1:26" ht="12.75">
      <c r="E128" s="14"/>
      <c r="Q128" s="14"/>
      <c r="W128" s="14"/>
      <c r="Y128" s="14"/>
      <c r="Z128" s="14"/>
    </row>
    <row r="129" spans="1:26" ht="12.75">
      <c r="E129" s="14"/>
      <c r="Q129" s="14"/>
      <c r="W129" s="14"/>
      <c r="Y129" s="14"/>
      <c r="Z129" s="14"/>
    </row>
    <row r="130" spans="1:44" ht="12.75">
      <c r="A130" s="8">
        <v>1940</v>
      </c>
      <c r="B130" s="9">
        <f>AVERAGE('[10]wealth over income'!$B47:$B56)</f>
        <v>5.077471775942105</v>
      </c>
      <c r="C130" s="12">
        <f>AVERAGE('[10]Data for Figure L'!$C47:$C56)/100</f>
        <v>0.1128097869937257</v>
      </c>
      <c r="D130" s="9">
        <f>AVERAGE('[11]TableA1'!$N139:$N148)</f>
        <v>3.0006636465009966</v>
      </c>
      <c r="E130" s="12">
        <f>'[3]TableA4'!$E130</f>
        <v>0.09820096990492985</v>
      </c>
      <c r="F130" s="12">
        <f>'[6]TableB2'!$M130</f>
        <v>0.06740293414642967</v>
      </c>
      <c r="G130" s="12">
        <f>'[6]TableB2'!$P130</f>
        <v>0.11495059749596764</v>
      </c>
      <c r="H130" s="12">
        <f>'[6]TableB2'!$O130</f>
        <v>0.07889950130446205</v>
      </c>
      <c r="I130" s="9">
        <f>'[3]TableA2'!$N130</f>
        <v>3.6045214388868487</v>
      </c>
      <c r="J130" s="9">
        <f>'[3]TableA2'!$Q130</f>
        <v>4.179794720994131</v>
      </c>
      <c r="K130" s="12">
        <f>'[4]TableC2'!$L130</f>
        <v>0.017356242891208948</v>
      </c>
      <c r="L130" s="15">
        <f>'[4]TableC2'!M130</f>
        <v>66.17308</v>
      </c>
      <c r="M130" s="15">
        <f>'[4]TableC2'!N130</f>
        <v>35.30739</v>
      </c>
      <c r="N130" s="9">
        <f>AVERAGE('[6]TableB5'!L130:L139)</f>
        <v>0.9423087647569725</v>
      </c>
      <c r="O130" s="9">
        <f>AVERAGE('[6]TableB5'!M130:M139)</f>
        <v>1.2179677535894542</v>
      </c>
      <c r="P130" s="12">
        <f>'[3]TableA4'!$F130</f>
        <v>0.025943399805025004</v>
      </c>
      <c r="Q130" s="12">
        <f>'[3]TableA12'!N130</f>
        <v>0.031014631185002806</v>
      </c>
      <c r="R130" s="12">
        <f>'[5]TableD6'!$D50</f>
        <v>0.1028621</v>
      </c>
      <c r="S130" s="12">
        <f>R130</f>
        <v>0.1028621</v>
      </c>
      <c r="T130" s="9">
        <f>'[3]TableA12'!D130</f>
        <v>0.14199680430866188</v>
      </c>
      <c r="U130" s="9">
        <f>'[3]TableA12'!E130</f>
        <v>0.8580031956913381</v>
      </c>
      <c r="V130" s="9">
        <f>'[3]TableA12'!F130</f>
        <v>0.14243192744528826</v>
      </c>
      <c r="W130" s="12">
        <f>'[3]TableA12'!G130</f>
        <v>0.04422969638977954</v>
      </c>
      <c r="X130" s="12">
        <f>'[3]TableA12'!$B130</f>
        <v>0.013905510894432371</v>
      </c>
      <c r="Y130" s="12">
        <f>'[3]TableA12'!L130</f>
        <v>0.030441130761721474</v>
      </c>
      <c r="Z130" s="12">
        <f>'[3]TableA12'!R130</f>
        <v>-0.017262378967504516</v>
      </c>
      <c r="AA130" s="9">
        <f>AVERAGE('[5]TableD7'!H150:H159)</f>
        <v>0.15844534978514735</v>
      </c>
      <c r="AB130" s="9">
        <f>AVERAGE('[5]TableD7'!I150:I159)</f>
        <v>0.5017436076529667</v>
      </c>
      <c r="AC130" s="9">
        <f>AVERAGE('[5]TableD7'!J150:J159)</f>
        <v>1.5844534978514733</v>
      </c>
      <c r="AD130" s="9">
        <v>5</v>
      </c>
      <c r="AE130" s="9">
        <f>AVERAGE('[5]TableD7'!K150:K159)</f>
        <v>6.60188957438114</v>
      </c>
      <c r="AF130" s="9">
        <v>10</v>
      </c>
      <c r="AG130" s="9">
        <f>AVERAGE('[5]TableD7'!L150:L159)</f>
        <v>0.047181709370174796</v>
      </c>
      <c r="AH130" s="9">
        <f>AVERAGE('[5]TableD8'!$H150:$H159)</f>
        <v>0.16228753392708165</v>
      </c>
      <c r="AI130" s="9">
        <f>AVERAGE('[5]TableD8'!$I150:$I159)</f>
        <v>0.5139105241024253</v>
      </c>
      <c r="AJ130" s="9">
        <f>AVERAGE('[5]TableD8'!$J150:$J159)</f>
        <v>1.6228753392708168</v>
      </c>
      <c r="AK130" s="9">
        <f>AVERAGE('[5]TableD8'!K150:K159)</f>
        <v>6.761980580295071</v>
      </c>
      <c r="AL130" s="9">
        <f>AVERAGE('[5]TableD8'!L150:L159)</f>
        <v>0.04001023394812355</v>
      </c>
      <c r="AM130" s="9">
        <f>AVERAGE('[5]TableD9'!$G100:$G109)</f>
        <v>0.5798545699695701</v>
      </c>
      <c r="AN130" s="9">
        <f>AVERAGE('[5]TableD9'!$H100:$H109)</f>
        <v>2.6967309510257373</v>
      </c>
      <c r="AO130" s="9">
        <f>AVERAGE('[5]TableD10'!$G100:$G109)</f>
        <v>0.5798545699695701</v>
      </c>
      <c r="AP130" s="9">
        <f>AVERAGE('[5]TableD10'!$H100:$H109)</f>
        <v>2.6967309510257373</v>
      </c>
      <c r="AQ130" s="15">
        <f>'[4]TableC2'!$B130/1000</f>
        <v>39.91014599999999</v>
      </c>
      <c r="AR130" s="15">
        <f>'[4]TableC2'!$H130/1000</f>
        <v>27.978298864382804</v>
      </c>
    </row>
    <row r="131" spans="1:26" ht="12.75">
      <c r="G131" s="11"/>
      <c r="J131" s="13"/>
      <c r="Q131" s="14"/>
      <c r="W131" s="14"/>
      <c r="Y131" s="14"/>
      <c r="Z131" s="14"/>
    </row>
    <row r="132" spans="1:26" ht="12.75">
      <c r="G132" s="11"/>
      <c r="J132" s="13"/>
      <c r="Q132" s="14"/>
      <c r="W132" s="14"/>
      <c r="Y132" s="14"/>
      <c r="Z132" s="14"/>
    </row>
    <row r="133" spans="1:26" ht="12.75">
      <c r="G133" s="11"/>
      <c r="J133" s="13"/>
      <c r="Q133" s="14"/>
      <c r="W133" s="14"/>
      <c r="Y133" s="14"/>
      <c r="Z133" s="14"/>
    </row>
    <row r="134" spans="1:26" ht="12.75">
      <c r="G134" s="11"/>
      <c r="J134" s="13"/>
      <c r="Q134" s="14"/>
      <c r="W134" s="14"/>
      <c r="Y134" s="14"/>
      <c r="Z134" s="14"/>
    </row>
    <row r="135" spans="1:26" ht="12.75">
      <c r="G135" s="11"/>
      <c r="J135" s="13"/>
      <c r="Q135" s="14"/>
      <c r="W135" s="14"/>
      <c r="Y135" s="14"/>
      <c r="Z135" s="14"/>
    </row>
    <row r="136" spans="1:26" ht="12.75">
      <c r="G136" s="11"/>
      <c r="J136" s="13"/>
      <c r="Q136" s="14"/>
      <c r="W136" s="14"/>
      <c r="Y136" s="14"/>
      <c r="Z136" s="14"/>
    </row>
    <row r="137" spans="1:26" ht="12.75">
      <c r="G137" s="11"/>
      <c r="J137" s="13"/>
      <c r="Q137" s="14"/>
      <c r="W137" s="14"/>
      <c r="Y137" s="14"/>
      <c r="Z137" s="14"/>
    </row>
    <row r="138" spans="1:26" ht="12.75">
      <c r="G138" s="11"/>
      <c r="J138" s="13"/>
      <c r="Q138" s="14"/>
      <c r="W138" s="14"/>
      <c r="Y138" s="14"/>
      <c r="Z138" s="14"/>
    </row>
    <row r="139" spans="1:26" ht="12.75">
      <c r="G139" s="11"/>
      <c r="J139" s="13"/>
      <c r="Q139" s="14"/>
      <c r="W139" s="14"/>
      <c r="Y139" s="14"/>
      <c r="Z139" s="14"/>
    </row>
    <row r="140" spans="1:44" ht="12.75">
      <c r="A140" s="8">
        <v>1950</v>
      </c>
      <c r="B140" s="9">
        <f>AVERAGE('[10]wealth over income'!$B57:$B66)</f>
        <v>3.8007676979075056</v>
      </c>
      <c r="C140" s="12">
        <f>AVERAGE('[10]Data for Figure L'!$C57:$C66)/100</f>
        <v>0.07922778079729738</v>
      </c>
      <c r="D140" s="9">
        <f>AVERAGE('[11]TableA1'!$N149:$N158)</f>
        <v>2.81297710327461</v>
      </c>
      <c r="E140" s="12">
        <f>'[3]TableA4'!$E140</f>
        <v>0.04347707539774849</v>
      </c>
      <c r="F140" s="12">
        <f>'[6]TableB2'!$M140</f>
        <v>0.02928285242701594</v>
      </c>
      <c r="G140" s="12">
        <f>'[6]TableB2'!$P140</f>
        <v>0.0569340764874684</v>
      </c>
      <c r="H140" s="12">
        <f>'[6]TableB2'!$O140</f>
        <v>0.03834646522560974</v>
      </c>
      <c r="I140" s="9">
        <f>'[3]TableA2'!$N140</f>
        <v>2.1478816359188344</v>
      </c>
      <c r="J140" s="9">
        <f>'[3]TableA2'!$Q140</f>
        <v>2.8155143970573717</v>
      </c>
      <c r="K140" s="12">
        <f>'[4]TableC2'!$L140</f>
        <v>0.016313283950340242</v>
      </c>
      <c r="L140" s="15">
        <f>'[4]TableC2'!M140</f>
        <v>68.81581800000001</v>
      </c>
      <c r="M140" s="15">
        <f>'[4]TableC2'!N140</f>
        <v>38.013644000000006</v>
      </c>
      <c r="N140" s="9">
        <f>AVERAGE('[6]TableB5'!L140:L149)</f>
        <v>0.9693223782178014</v>
      </c>
      <c r="O140" s="9">
        <f>AVERAGE('[6]TableB5'!M140:M149)</f>
        <v>1.241733642271584</v>
      </c>
      <c r="P140" s="12">
        <f>'[3]TableA4'!$F140</f>
        <v>0.02025727455641834</v>
      </c>
      <c r="Q140" s="12">
        <f>'[3]TableA12'!N140</f>
        <v>0.1267564662271233</v>
      </c>
      <c r="R140" s="12">
        <f>'[5]TableD6'!$D60</f>
        <v>0.052854029999999996</v>
      </c>
      <c r="S140" s="12">
        <f>R140</f>
        <v>0.052854029999999996</v>
      </c>
      <c r="T140" s="9">
        <f>'[3]TableA12'!D140</f>
        <v>0.2309950066646827</v>
      </c>
      <c r="U140" s="9">
        <f>'[3]TableA12'!E140</f>
        <v>0.7690049933353174</v>
      </c>
      <c r="V140" s="9">
        <f>'[3]TableA12'!F140</f>
        <v>0.2334428315953485</v>
      </c>
      <c r="W140" s="12">
        <f>'[3]TableA12'!G140</f>
        <v>0.10900020916700619</v>
      </c>
      <c r="X140" s="12">
        <f>'[3]TableA12'!$B140</f>
        <v>0.0537499062290685</v>
      </c>
      <c r="Y140" s="12">
        <f>'[3]TableA12'!L140</f>
        <v>0.0746849584551849</v>
      </c>
      <c r="Z140" s="12">
        <f>'[3]TableA12'!R140</f>
        <v>0.08073369657336375</v>
      </c>
      <c r="AA140" s="9">
        <f>AVERAGE('[5]TableD7'!H160:H169)</f>
        <v>0.1684147267587049</v>
      </c>
      <c r="AB140" s="9">
        <f>AVERAGE('[5]TableD7'!I160:I169)</f>
        <v>0.5333133014025653</v>
      </c>
      <c r="AC140" s="9">
        <f>AVERAGE('[5]TableD7'!J160:J169)</f>
        <v>1.6841472675870484</v>
      </c>
      <c r="AD140" s="9">
        <v>5</v>
      </c>
      <c r="AE140" s="9">
        <f>AVERAGE('[5]TableD7'!K160:K169)</f>
        <v>7.017280281612702</v>
      </c>
      <c r="AF140" s="9">
        <v>10</v>
      </c>
      <c r="AG140" s="9">
        <f>AVERAGE('[5]TableD7'!L160:L169)</f>
        <v>0.0520093362336013</v>
      </c>
      <c r="AH140" s="9">
        <f>AVERAGE('[5]TableD8'!$H160:$H169)</f>
        <v>0.17858165059312264</v>
      </c>
      <c r="AI140" s="9">
        <f>AVERAGE('[5]TableD8'!$I160:$I169)</f>
        <v>0.565508560211555</v>
      </c>
      <c r="AJ140" s="9">
        <f>AVERAGE('[5]TableD8'!$J160:$J169)</f>
        <v>1.7858165059312263</v>
      </c>
      <c r="AK140" s="9">
        <f>AVERAGE('[5]TableD8'!K160:K169)</f>
        <v>7.440902108046776</v>
      </c>
      <c r="AL140" s="9">
        <f>AVERAGE('[5]TableD8'!L160:L169)</f>
        <v>0.046118742660425226</v>
      </c>
      <c r="AM140" s="9">
        <f>AVERAGE('[5]TableD9'!$G110:$G119)</f>
        <v>0.5200581013558415</v>
      </c>
      <c r="AN140" s="9">
        <f>AVERAGE('[5]TableD9'!$H110:$H119)</f>
        <v>2.358110211507992</v>
      </c>
      <c r="AO140" s="9">
        <f>AVERAGE('[5]TableD10'!$G110:$G119)</f>
        <v>0.5200581013558415</v>
      </c>
      <c r="AP140" s="9">
        <f>AVERAGE('[5]TableD10'!$H110:$H119)</f>
        <v>2.358110211507992</v>
      </c>
      <c r="AQ140" s="15">
        <f>'[4]TableC2'!$B140/1000</f>
        <v>43.19535400000001</v>
      </c>
      <c r="AR140" s="15">
        <f>'[4]TableC2'!$H140/1000</f>
        <v>29.8419698417672</v>
      </c>
    </row>
    <row r="141" spans="1:26" ht="12.75">
      <c r="G141" s="11"/>
      <c r="J141" s="13"/>
      <c r="Q141" s="14"/>
      <c r="W141" s="14"/>
      <c r="Y141" s="14"/>
      <c r="Z141" s="14"/>
    </row>
    <row r="142" spans="1:26" ht="12.75">
      <c r="G142" s="11"/>
      <c r="J142" s="13"/>
      <c r="Q142" s="14"/>
      <c r="W142" s="14"/>
      <c r="Y142" s="14"/>
      <c r="Z142" s="14"/>
    </row>
    <row r="143" spans="1:26" ht="12.75">
      <c r="G143" s="11"/>
      <c r="J143" s="13"/>
      <c r="Q143" s="14"/>
      <c r="W143" s="14"/>
      <c r="Y143" s="14"/>
      <c r="Z143" s="14"/>
    </row>
    <row r="144" spans="1:26" ht="12.75">
      <c r="G144" s="11"/>
      <c r="J144" s="13"/>
      <c r="Q144" s="14"/>
      <c r="W144" s="14"/>
      <c r="Y144" s="14"/>
      <c r="Z144" s="14"/>
    </row>
    <row r="145" spans="1:26" ht="12.75">
      <c r="G145" s="11"/>
      <c r="J145" s="13"/>
      <c r="Q145" s="14"/>
      <c r="W145" s="14"/>
      <c r="Y145" s="14"/>
      <c r="Z145" s="14"/>
    </row>
    <row r="146" spans="1:26" ht="12.75">
      <c r="G146" s="11"/>
      <c r="J146" s="13"/>
      <c r="Q146" s="14"/>
      <c r="W146" s="14"/>
      <c r="Y146" s="14"/>
      <c r="Z146" s="14"/>
    </row>
    <row r="147" spans="1:26" ht="12.75">
      <c r="G147" s="11"/>
      <c r="J147" s="13"/>
      <c r="Q147" s="14"/>
      <c r="W147" s="14"/>
      <c r="Y147" s="14"/>
      <c r="Z147" s="14"/>
    </row>
    <row r="148" spans="1:26" ht="12.75">
      <c r="G148" s="11"/>
      <c r="J148" s="13"/>
      <c r="Q148" s="14"/>
      <c r="W148" s="14"/>
      <c r="Y148" s="14"/>
      <c r="Z148" s="14"/>
    </row>
    <row r="149" spans="1:26" ht="12.75">
      <c r="G149" s="11"/>
      <c r="J149" s="13"/>
      <c r="Q149" s="14"/>
      <c r="W149" s="14"/>
      <c r="Y149" s="14"/>
      <c r="Z149" s="14"/>
    </row>
    <row r="150" spans="1:44" ht="12.75">
      <c r="A150" s="8">
        <v>1960</v>
      </c>
      <c r="B150" s="9">
        <f>AVERAGE('[10]wealth over income'!$B67:$B76)</f>
        <v>3.501587793545061</v>
      </c>
      <c r="C150" s="12">
        <f>AVERAGE('[10]Data for Figure L'!$C67:$C76)/100</f>
        <v>0.07541293165042555</v>
      </c>
      <c r="D150" s="9">
        <f>AVERAGE('[11]TableA1'!$N159:$N168)</f>
        <v>2.7257754936293237</v>
      </c>
      <c r="E150" s="12">
        <f>'[3]TableA4'!$E150</f>
        <v>0.058520859229230414</v>
      </c>
      <c r="F150" s="12">
        <f>'[6]TableB2'!$M150</f>
        <v>0.034620888647105684</v>
      </c>
      <c r="G150" s="12">
        <f>'[6]TableB2'!$P150</f>
        <v>0.07936074760098899</v>
      </c>
      <c r="H150" s="12">
        <f>'[6]TableB2'!$O150</f>
        <v>0.04694974820657689</v>
      </c>
      <c r="I150" s="9">
        <f>'[3]TableA2'!$N150</f>
        <v>2.648859330190022</v>
      </c>
      <c r="J150" s="9">
        <f>'[3]TableA2'!$Q150</f>
        <v>3.5929566211549577</v>
      </c>
      <c r="K150" s="12">
        <f>'[4]TableC2'!$L150</f>
        <v>0.015931659442654567</v>
      </c>
      <c r="L150" s="15">
        <f>'[4]TableC2'!M150</f>
        <v>70.269301</v>
      </c>
      <c r="M150" s="15">
        <f>'[4]TableC2'!N150</f>
        <v>39.59671</v>
      </c>
      <c r="N150" s="9">
        <f>AVERAGE('[6]TableB5'!L150:L159)</f>
        <v>1.0926023714695456</v>
      </c>
      <c r="O150" s="9">
        <f>AVERAGE('[6]TableB5'!M150:M159)</f>
        <v>1.383814607768469</v>
      </c>
      <c r="P150" s="12">
        <f>'[3]TableA4'!$F150</f>
        <v>0.022051136418508886</v>
      </c>
      <c r="Q150" s="12">
        <f>'[3]TableA12'!N150</f>
        <v>0.14005236098984047</v>
      </c>
      <c r="R150" s="12">
        <f>'[5]TableD6'!$D70</f>
        <v>0.06277635000000001</v>
      </c>
      <c r="S150" s="12">
        <f>R150</f>
        <v>0.06277635000000001</v>
      </c>
      <c r="T150" s="9">
        <f>'[3]TableA12'!D150</f>
        <v>0.23047528055307262</v>
      </c>
      <c r="U150" s="9">
        <f>'[3]TableA12'!E150</f>
        <v>0.7695247194469274</v>
      </c>
      <c r="V150" s="9">
        <f>'[3]TableA12'!F150</f>
        <v>0.22923279308788183</v>
      </c>
      <c r="W150" s="12">
        <f>'[3]TableA12'!G150</f>
        <v>0.08674215774635471</v>
      </c>
      <c r="X150" s="12">
        <f>'[3]TableA12'!$B150</f>
        <v>0.06173980850036753</v>
      </c>
      <c r="Y150" s="12">
        <f>'[3]TableA12'!L150</f>
        <v>0.0583376864460964</v>
      </c>
      <c r="Z150" s="12">
        <f>'[3]TableA12'!R150</f>
        <v>0.08292478644609638</v>
      </c>
      <c r="AA150" s="9">
        <f>AVERAGE('[5]TableD7'!H170:H179)</f>
        <v>0.2217377263450806</v>
      </c>
      <c r="AB150" s="9">
        <f>AVERAGE('[5]TableD7'!I170:I179)</f>
        <v>0.7021694667594218</v>
      </c>
      <c r="AC150" s="9">
        <f>AVERAGE('[5]TableD7'!J170:J179)</f>
        <v>2.217377263450806</v>
      </c>
      <c r="AD150" s="9">
        <v>5</v>
      </c>
      <c r="AE150" s="9">
        <f>AVERAGE('[5]TableD7'!K170:K179)</f>
        <v>9.239071931045023</v>
      </c>
      <c r="AF150" s="9">
        <v>10</v>
      </c>
      <c r="AG150" s="9">
        <f>AVERAGE('[5]TableD7'!L170:L179)</f>
        <v>0.08213010200213881</v>
      </c>
      <c r="AH150" s="9">
        <f>AVERAGE('[5]TableD8'!$H170:$H179)</f>
        <v>0.25165910621012694</v>
      </c>
      <c r="AI150" s="9">
        <f>AVERAGE('[5]TableD8'!$I170:$I179)</f>
        <v>0.7969205029987353</v>
      </c>
      <c r="AJ150" s="9">
        <f>AVERAGE('[5]TableD8'!$J170:$J179)</f>
        <v>2.5165910621012695</v>
      </c>
      <c r="AK150" s="9">
        <f>AVERAGE('[5]TableD8'!K170:K179)</f>
        <v>10.485796092088624</v>
      </c>
      <c r="AL150" s="9">
        <f>AVERAGE('[5]TableD8'!L170:L179)</f>
        <v>0.07710973501217991</v>
      </c>
      <c r="AM150" s="9">
        <f>AVERAGE('[5]TableD9'!$G120:$G129)</f>
        <v>0.40960956148490835</v>
      </c>
      <c r="AN150" s="9">
        <f>AVERAGE('[5]TableD9'!$H120:$H129)</f>
        <v>1.9368542530356794</v>
      </c>
      <c r="AO150" s="9">
        <f>AVERAGE('[5]TableD10'!$G120:$G129)</f>
        <v>0.40960956148490835</v>
      </c>
      <c r="AP150" s="9">
        <f>AVERAGE('[5]TableD10'!$H120:$H129)</f>
        <v>1.9368542530356794</v>
      </c>
      <c r="AQ150" s="15">
        <f>'[4]TableC2'!$B150/1000</f>
        <v>48.014283999999996</v>
      </c>
      <c r="AR150" s="15">
        <f>'[4]TableC2'!$H150/1000</f>
        <v>31.9359621646854</v>
      </c>
    </row>
    <row r="151" spans="1:26" ht="12.75">
      <c r="G151" s="11"/>
      <c r="J151" s="13"/>
      <c r="Q151" s="14"/>
      <c r="W151" s="14"/>
      <c r="Y151" s="14"/>
      <c r="Z151" s="14"/>
    </row>
    <row r="152" spans="1:26" ht="12.75">
      <c r="G152" s="11"/>
      <c r="J152" s="13"/>
      <c r="Q152" s="14"/>
      <c r="W152" s="14"/>
      <c r="Y152" s="14"/>
      <c r="Z152" s="14"/>
    </row>
    <row r="153" spans="1:26" ht="12.75">
      <c r="G153" s="11"/>
      <c r="J153" s="13"/>
      <c r="Q153" s="14"/>
      <c r="W153" s="14"/>
      <c r="Y153" s="14"/>
      <c r="Z153" s="14"/>
    </row>
    <row r="154" spans="1:26" ht="12.75">
      <c r="G154" s="11"/>
      <c r="J154" s="13"/>
      <c r="Q154" s="14"/>
      <c r="W154" s="14"/>
      <c r="Y154" s="14"/>
      <c r="Z154" s="14"/>
    </row>
    <row r="155" spans="1:26" ht="12.75">
      <c r="G155" s="11"/>
      <c r="J155" s="13"/>
      <c r="Q155" s="14"/>
      <c r="W155" s="14"/>
      <c r="Y155" s="14"/>
      <c r="Z155" s="14"/>
    </row>
    <row r="156" spans="1:26" ht="12.75">
      <c r="G156" s="11"/>
      <c r="J156" s="13"/>
      <c r="Q156" s="14"/>
      <c r="W156" s="14"/>
      <c r="Y156" s="14"/>
      <c r="Z156" s="14"/>
    </row>
    <row r="157" spans="1:26" ht="12.75">
      <c r="G157" s="11"/>
      <c r="J157" s="13"/>
      <c r="Q157" s="14"/>
      <c r="W157" s="14"/>
      <c r="Y157" s="14"/>
      <c r="Z157" s="14"/>
    </row>
    <row r="158" spans="1:26" ht="12.75">
      <c r="G158" s="11"/>
      <c r="J158" s="13"/>
      <c r="Q158" s="14"/>
      <c r="W158" s="14"/>
      <c r="Y158" s="14"/>
      <c r="Z158" s="14"/>
    </row>
    <row r="159" spans="1:26" ht="12.75">
      <c r="G159" s="11"/>
      <c r="J159" s="13"/>
      <c r="Q159" s="14"/>
      <c r="W159" s="14"/>
      <c r="Y159" s="14"/>
      <c r="Z159" s="14"/>
    </row>
    <row r="160" spans="1:44" ht="12.75">
      <c r="A160" s="8">
        <v>1970</v>
      </c>
      <c r="B160" s="9">
        <f>AVERAGE('[10]wealth over income'!$B77:$B86)</f>
        <v>3.1991444673960676</v>
      </c>
      <c r="C160" s="12">
        <f>AVERAGE('[10]Data for Figure L'!$C77:$C86)/100</f>
        <v>0.06090334293129124</v>
      </c>
      <c r="D160" s="9">
        <f>AVERAGE('[11]TableA1'!$N169:$N178)</f>
        <v>2.6612004746846942</v>
      </c>
      <c r="E160" s="12">
        <f>'[3]TableA4'!$E160</f>
        <v>0.061890839407825096</v>
      </c>
      <c r="F160" s="12">
        <f>'[6]TableB2'!$M160</f>
        <v>0.046495953682376225</v>
      </c>
      <c r="G160" s="12">
        <f>'[6]TableB2'!$P160</f>
        <v>0.08590136936388768</v>
      </c>
      <c r="H160" s="12">
        <f>'[6]TableB2'!$O160</f>
        <v>0.06453404299265374</v>
      </c>
      <c r="I160" s="9">
        <f>'[3]TableA2'!$N160</f>
        <v>2.8619724286236075</v>
      </c>
      <c r="J160" s="9">
        <f>'[3]TableA2'!$Q160</f>
        <v>3.9739249351391353</v>
      </c>
      <c r="K160" s="12">
        <f>'[4]TableC2'!$L160</f>
        <v>0.014921947188241491</v>
      </c>
      <c r="L160" s="15">
        <f>'[4]TableC2'!M160</f>
        <v>71.388851</v>
      </c>
      <c r="M160" s="15">
        <f>'[4]TableC2'!N160</f>
        <v>40.871994</v>
      </c>
      <c r="N160" s="9">
        <f>AVERAGE('[6]TableB5'!L160:L169)</f>
        <v>1.1327640440521467</v>
      </c>
      <c r="O160" s="9">
        <f>AVERAGE('[6]TableB5'!M160:M169)</f>
        <v>1.449833128862075</v>
      </c>
      <c r="P160" s="12">
        <f>'[3]TableA4'!$F160</f>
        <v>0.02163272353328863</v>
      </c>
      <c r="Q160" s="12">
        <f>'[3]TableA12'!N160</f>
        <v>0.13291642838185552</v>
      </c>
      <c r="R160" s="12">
        <f>'[5]TableD6'!$D80</f>
        <v>0.06780829</v>
      </c>
      <c r="S160" s="12">
        <f>R160</f>
        <v>0.06780829</v>
      </c>
      <c r="T160" s="9">
        <f>'[3]TableA12'!D160</f>
        <v>0.2133757138333802</v>
      </c>
      <c r="U160" s="9">
        <f>'[3]TableA12'!E160</f>
        <v>0.7866242861666198</v>
      </c>
      <c r="V160" s="9">
        <f>'[3]TableA12'!F160</f>
        <v>0.2085702043751539</v>
      </c>
      <c r="W160" s="12">
        <f>'[3]TableA12'!G160</f>
        <v>0.07306889564033757</v>
      </c>
      <c r="X160" s="12">
        <f>'[3]TableA12'!$B160</f>
        <v>0.03963944071397729</v>
      </c>
      <c r="Y160" s="12">
        <f>'[3]TableA12'!L160</f>
        <v>0.04599608785601859</v>
      </c>
      <c r="Z160" s="12">
        <f>'[3]TableA12'!R160</f>
        <v>0.04052227723221034</v>
      </c>
      <c r="AA160" s="9">
        <f>AVERAGE('[5]TableD7'!H180:H189)</f>
        <v>0.2758620414627135</v>
      </c>
      <c r="AB160" s="9">
        <f>AVERAGE('[5]TableD7'!I180:I189)</f>
        <v>0.8735631312985926</v>
      </c>
      <c r="AC160" s="9">
        <f>AVERAGE('[5]TableD7'!J180:J189)</f>
        <v>2.758620414627135</v>
      </c>
      <c r="AD160" s="9">
        <v>5</v>
      </c>
      <c r="AE160" s="9">
        <f>AVERAGE('[5]TableD7'!K180:K189)</f>
        <v>11.494251727613063</v>
      </c>
      <c r="AF160" s="9">
        <v>10</v>
      </c>
      <c r="AG160" s="9">
        <f>AVERAGE('[5]TableD7'!L180:L189)</f>
        <v>0.11824659410696695</v>
      </c>
      <c r="AH160" s="9">
        <f>AVERAGE('[5]TableD8'!$H180:$H189)</f>
        <v>0.34468785085014103</v>
      </c>
      <c r="AI160" s="9">
        <f>AVERAGE('[5]TableD8'!$I180:$I189)</f>
        <v>1.0915115276921132</v>
      </c>
      <c r="AJ160" s="9">
        <f>AVERAGE('[5]TableD8'!$J180:$J189)</f>
        <v>3.4468785085014106</v>
      </c>
      <c r="AK160" s="9">
        <f>AVERAGE('[5]TableD8'!K180:K189)</f>
        <v>14.361993785422545</v>
      </c>
      <c r="AL160" s="9">
        <f>AVERAGE('[5]TableD8'!L180:L189)</f>
        <v>0.12368815322242535</v>
      </c>
      <c r="AM160" s="9">
        <f>AVERAGE('[5]TableD9'!$G130:$G139)</f>
        <v>0.3853663487502731</v>
      </c>
      <c r="AN160" s="9">
        <f>AVERAGE('[5]TableD9'!$H130:$H139)</f>
        <v>1.5929597991282627</v>
      </c>
      <c r="AO160" s="9">
        <f>AVERAGE('[5]TableD10'!$G130:$G139)</f>
        <v>0.3853663487502731</v>
      </c>
      <c r="AP160" s="9">
        <f>AVERAGE('[5]TableD10'!$H130:$H139)</f>
        <v>1.5929597991282627</v>
      </c>
      <c r="AQ160" s="15">
        <f>'[4]TableC2'!$B160/1000</f>
        <v>52.243697</v>
      </c>
      <c r="AR160" s="15">
        <f>'[4]TableC2'!$H160/1000</f>
        <v>35.4697550355524</v>
      </c>
    </row>
    <row r="161" spans="1:26" ht="12.75">
      <c r="Q161" s="14"/>
      <c r="W161" s="14"/>
      <c r="Y161" s="14"/>
      <c r="Z161" s="14"/>
    </row>
    <row r="162" spans="1:26" ht="12.75">
      <c r="Q162" s="14"/>
      <c r="W162" s="14"/>
      <c r="Y162" s="14"/>
      <c r="Z162" s="14"/>
    </row>
    <row r="163" spans="1:26" ht="12.75">
      <c r="Q163" s="14"/>
      <c r="W163" s="14"/>
      <c r="Y163" s="14"/>
      <c r="Z163" s="14"/>
    </row>
    <row r="164" spans="1:26" ht="12.75">
      <c r="Q164" s="14"/>
      <c r="W164" s="14"/>
      <c r="Y164" s="14"/>
      <c r="Z164" s="14"/>
    </row>
    <row r="165" spans="1:26" ht="12.75">
      <c r="Q165" s="14"/>
      <c r="W165" s="14"/>
      <c r="Y165" s="14"/>
      <c r="Z165" s="14"/>
    </row>
    <row r="166" spans="1:26" ht="12.75">
      <c r="Q166" s="14"/>
      <c r="W166" s="14"/>
      <c r="Y166" s="14"/>
      <c r="Z166" s="14"/>
    </row>
    <row r="167" spans="1:26" ht="12.75">
      <c r="Q167" s="14"/>
      <c r="W167" s="14"/>
      <c r="Y167" s="14"/>
      <c r="Z167" s="14"/>
    </row>
    <row r="168" spans="1:26" ht="12.75">
      <c r="Q168" s="14"/>
      <c r="W168" s="14"/>
      <c r="Y168" s="14"/>
      <c r="Z168" s="14"/>
    </row>
    <row r="169" spans="1:26" ht="12.75">
      <c r="Q169" s="14"/>
      <c r="W169" s="14"/>
      <c r="Y169" s="14"/>
      <c r="Z169" s="14"/>
    </row>
    <row r="170" spans="1:44" ht="12.75">
      <c r="A170" s="8">
        <v>1980</v>
      </c>
      <c r="B170" s="9">
        <f>AVERAGE('[10]wealth over income'!$B87:$B96)</f>
        <v>3.3859677908725545</v>
      </c>
      <c r="C170" s="12">
        <f>AVERAGE('[10]Data for Figure L'!$C87:$C96)/100</f>
        <v>0.05851683383844872</v>
      </c>
      <c r="D170" s="9">
        <f>AVERAGE('[11]TableA1'!$N179:$N188)</f>
        <v>2.4996877164178897</v>
      </c>
      <c r="E170" s="12">
        <f>AVERAGE('[3]TableA3'!E93:E102)</f>
        <v>0.06359985670701154</v>
      </c>
      <c r="F170" s="12">
        <f>AVERAGE('[6]TableB1'!M164:M173)</f>
        <v>0.05650729750159998</v>
      </c>
      <c r="G170" s="12">
        <f>E170/AVERAGE('[3]TableA10'!$B93:$B102)</f>
        <v>0.0907666861381574</v>
      </c>
      <c r="H170" s="12">
        <f>F170/AVERAGE('[3]TableA10'!$B93:$B102)</f>
        <v>0.08064452346915067</v>
      </c>
      <c r="I170" s="9">
        <f>AVERAGE('[3]TableA1'!N$93:N$102)</f>
        <v>3.009659194407428</v>
      </c>
      <c r="J170" s="9">
        <f>AVERAGE('[3]TableA1'!Q$93:Q$102)</f>
        <v>4.2954193153062885</v>
      </c>
      <c r="K170" s="12">
        <f>'[4]TableC2'!$L170</f>
        <v>0.013614787624706994</v>
      </c>
      <c r="L170" s="15">
        <f>'[4]TableC2'!M170</f>
        <v>72.97603899999999</v>
      </c>
      <c r="M170" s="15">
        <f>'[4]TableC2'!N170</f>
        <v>42.69842</v>
      </c>
      <c r="N170" s="9">
        <f>AVERAGE('[6]TableB5'!L170:L179)</f>
        <v>1.1472781516103756</v>
      </c>
      <c r="O170" s="9">
        <f>AVERAGE('[6]TableB5'!M170:M179)</f>
        <v>1.5562477820648808</v>
      </c>
      <c r="P170" s="12">
        <f>'[3]TableA4'!$F170</f>
        <v>0.02112325497234052</v>
      </c>
      <c r="Q170" s="12">
        <f>'[3]TableA12'!N170</f>
        <v>0.08136447895200097</v>
      </c>
      <c r="R170" s="12">
        <f>'[5]TableD6'!$D90</f>
        <v>0.07369392999999999</v>
      </c>
      <c r="S170" s="12">
        <f>R170</f>
        <v>0.07369392999999999</v>
      </c>
      <c r="T170" s="9">
        <f>'[3]TableA12'!D170</f>
        <v>0.19067950903054132</v>
      </c>
      <c r="U170" s="9">
        <f>'[3]TableA12'!E170</f>
        <v>0.8093204909694588</v>
      </c>
      <c r="V170" s="9">
        <f>'[3]TableA12'!F170</f>
        <v>0.2025021083335286</v>
      </c>
      <c r="W170" s="12">
        <f>'[3]TableA12'!G170</f>
        <v>0.06714657325155508</v>
      </c>
      <c r="X170" s="12">
        <f>'[3]TableA12'!$B170</f>
        <v>0.020224703008572265</v>
      </c>
      <c r="Y170" s="12">
        <f>'[3]TableA12'!L170</f>
        <v>0.04010022512613167</v>
      </c>
      <c r="Z170" s="12">
        <f>'[3]TableA12'!R170</f>
        <v>0.03887193754134168</v>
      </c>
      <c r="AA170" s="9">
        <f>AVERAGE('[5]TableD7'!H190:H199)</f>
        <v>0.28540265910646323</v>
      </c>
      <c r="AB170" s="9">
        <f>AVERAGE('[5]TableD7'!I190:I199)</f>
        <v>0.9037750871704668</v>
      </c>
      <c r="AC170" s="9">
        <f>AVERAGE('[5]TableD7'!J190:J199)</f>
        <v>2.854026591064632</v>
      </c>
      <c r="AD170" s="9">
        <v>5</v>
      </c>
      <c r="AE170" s="9">
        <f>AVERAGE('[5]TableD7'!K190:K199)</f>
        <v>11.891777462769301</v>
      </c>
      <c r="AF170" s="9">
        <v>10</v>
      </c>
      <c r="AG170" s="9">
        <f>AVERAGE('[5]TableD7'!L190:L199)</f>
        <v>0.1247290631173276</v>
      </c>
      <c r="AH170" s="9">
        <f>AVERAGE('[5]TableD8'!$H190:$H199)</f>
        <v>0.3966571176115694</v>
      </c>
      <c r="AI170" s="9">
        <f>AVERAGE('[5]TableD8'!$I190:$I199)</f>
        <v>1.2560808724366361</v>
      </c>
      <c r="AJ170" s="9">
        <f>AVERAGE('[5]TableD8'!$J190:$J199)</f>
        <v>3.9665711761156937</v>
      </c>
      <c r="AK170" s="9">
        <f>AVERAGE('[5]TableD8'!K190:K199)</f>
        <v>16.52737990048206</v>
      </c>
      <c r="AL170" s="9">
        <f>AVERAGE('[5]TableD8'!L190:L199)</f>
        <v>0.15215269739645004</v>
      </c>
      <c r="AM170" s="9">
        <f>AVERAGE('[5]TableD9'!$G140:$G149)</f>
        <v>0.40787612784434124</v>
      </c>
      <c r="AN170" s="9">
        <f>AVERAGE('[5]TableD9'!$H140:$H149)</f>
        <v>1.296964613859099</v>
      </c>
      <c r="AO170" s="9">
        <f>AVERAGE('[5]TableD10'!$G140:$G149)</f>
        <v>0.40787612784434124</v>
      </c>
      <c r="AP170" s="9">
        <f>AVERAGE('[5]TableD10'!$H140:$H149)</f>
        <v>1.296964613859099</v>
      </c>
      <c r="AQ170" s="15">
        <f>'[4]TableC2'!$B170/1000</f>
        <v>55.01261199999998</v>
      </c>
      <c r="AR170" s="15">
        <f>'[4]TableC2'!$H170/1000</f>
        <v>38.88422159963461</v>
      </c>
    </row>
    <row r="171" spans="1:26" ht="12.75">
      <c r="Q171" s="14"/>
      <c r="W171" s="14"/>
      <c r="Y171" s="14"/>
      <c r="Z171" s="14"/>
    </row>
    <row r="172" spans="1:26" ht="12.75">
      <c r="Q172" s="14"/>
      <c r="W172" s="14"/>
      <c r="Y172" s="14"/>
      <c r="Z172" s="14"/>
    </row>
    <row r="173" spans="1:26" ht="12.75">
      <c r="Q173" s="14"/>
      <c r="W173" s="14"/>
      <c r="Y173" s="14"/>
      <c r="Z173" s="14"/>
    </row>
    <row r="174" spans="1:26" ht="12.75">
      <c r="Q174" s="14"/>
      <c r="W174" s="14"/>
      <c r="Y174" s="14"/>
      <c r="Z174" s="14"/>
    </row>
    <row r="175" spans="1:26" ht="12.75">
      <c r="Q175" s="14"/>
      <c r="W175" s="14"/>
      <c r="Y175" s="14"/>
      <c r="Z175" s="14"/>
    </row>
    <row r="176" spans="1:26" ht="12.75">
      <c r="Q176" s="14"/>
      <c r="W176" s="14"/>
      <c r="Y176" s="14"/>
      <c r="Z176" s="14"/>
    </row>
    <row r="177" spans="1:26" ht="12.75">
      <c r="Q177" s="14"/>
      <c r="W177" s="14"/>
      <c r="Y177" s="14"/>
      <c r="Z177" s="14"/>
    </row>
    <row r="178" spans="1:26" ht="12.75">
      <c r="Q178" s="14"/>
      <c r="W178" s="14"/>
      <c r="Y178" s="14"/>
      <c r="Z178" s="14"/>
    </row>
    <row r="179" spans="1:26" ht="12.75">
      <c r="Q179" s="14"/>
      <c r="W179" s="14"/>
      <c r="Y179" s="14"/>
      <c r="Z179" s="14"/>
    </row>
    <row r="180" spans="1:44" ht="12.75">
      <c r="A180" s="8">
        <v>1990</v>
      </c>
      <c r="B180" s="9">
        <f>AVERAGE('[10]wealth over income'!$B97:$B106)</f>
        <v>3.838381080734443</v>
      </c>
      <c r="C180" s="12">
        <f>AVERAGE('[10]Data for Figure L'!$C97:$C106)/100</f>
        <v>0.06177346066924019</v>
      </c>
      <c r="D180" s="9">
        <f>AVERAGE('[11]TableA1'!$N189:$N198)</f>
        <v>2.819119511761168</v>
      </c>
      <c r="E180" s="12">
        <f>'[3]TableA4'!$E180</f>
        <v>0.07725355817175641</v>
      </c>
      <c r="F180" s="12">
        <f>'[6]TableB2'!$M180</f>
        <v>0.0673848804110842</v>
      </c>
      <c r="G180" s="12">
        <f>'[6]TableB2'!$P180</f>
        <v>0.10966702680177279</v>
      </c>
      <c r="H180" s="12">
        <f>'[6]TableB2'!$O180</f>
        <v>0.09565772322935337</v>
      </c>
      <c r="I180" s="9">
        <f>'[3]TableA2'!$N180</f>
        <v>3.278133024587666</v>
      </c>
      <c r="J180" s="9">
        <f>'[3]TableA2'!$Q180</f>
        <v>4.654279346392278</v>
      </c>
      <c r="K180" s="12">
        <f>'[4]TableC2'!$L180</f>
        <v>0.012291322380605218</v>
      </c>
      <c r="L180" s="15">
        <f>'[4]TableC2'!M180</f>
        <v>74.41803000000002</v>
      </c>
      <c r="M180" s="15">
        <f>'[4]TableC2'!N180</f>
        <v>44.455695999999996</v>
      </c>
      <c r="N180" s="9">
        <f>AVERAGE('[6]TableB5'!L180:L189)</f>
        <v>1.1621859524466314</v>
      </c>
      <c r="O180" s="9">
        <f>AVERAGE('[6]TableB5'!M180:M189)</f>
        <v>1.9184412191457956</v>
      </c>
      <c r="P180" s="12">
        <f>'[3]TableA4'!$F180</f>
        <v>0.023568246480563958</v>
      </c>
      <c r="Q180" s="12">
        <f>'[3]TableA12'!N180</f>
        <v>0.1076520463604775</v>
      </c>
      <c r="R180" s="12">
        <f>'[5]TableD6'!$D100</f>
        <v>0.09129696999999999</v>
      </c>
      <c r="S180" s="12">
        <f>R180</f>
        <v>0.09129696999999999</v>
      </c>
      <c r="T180" s="9">
        <f>'[3]TableA12'!D180</f>
        <v>0.23872322754854922</v>
      </c>
      <c r="U180" s="9">
        <f>'[3]TableA12'!E180</f>
        <v>0.7612767724514509</v>
      </c>
      <c r="V180" s="9">
        <f>'[3]TableA12'!F180</f>
        <v>0.2659999232757646</v>
      </c>
      <c r="W180" s="12">
        <f>'[3]TableA12'!G180</f>
        <v>0.0811494657247263</v>
      </c>
      <c r="X180" s="12">
        <f>'[3]TableA12'!$B180</f>
        <v>0.015819134760066023</v>
      </c>
      <c r="Y180" s="12">
        <f>'[3]TableA12'!L180</f>
        <v>0.05282650484949557</v>
      </c>
      <c r="Z180" s="12">
        <f>'[3]TableA12'!R180</f>
        <v>0.042594154694106975</v>
      </c>
      <c r="AA180" s="9">
        <f>AVERAGE('[5]TableD7'!H200:H209)</f>
        <v>0.2943229828919514</v>
      </c>
      <c r="AB180" s="9">
        <f>AVERAGE('[5]TableD7'!I200:I209)</f>
        <v>0.932022779157846</v>
      </c>
      <c r="AC180" s="9">
        <f>AVERAGE('[5]TableD7'!J200:J209)</f>
        <v>2.943229828919514</v>
      </c>
      <c r="AD180" s="9">
        <v>5</v>
      </c>
      <c r="AE180" s="9">
        <f>AVERAGE('[5]TableD7'!K200:K209)</f>
        <v>12.263457620497975</v>
      </c>
      <c r="AF180" s="9">
        <v>10</v>
      </c>
      <c r="AG180" s="9">
        <f>AVERAGE('[5]TableD7'!L200:L209)</f>
        <v>0.13129437982265033</v>
      </c>
      <c r="AH180" s="9">
        <f>AVERAGE('[5]TableD8'!$H200:$H209)</f>
        <v>0.45935062657845205</v>
      </c>
      <c r="AI180" s="9">
        <f>AVERAGE('[5]TableD8'!$I200:$I209)</f>
        <v>1.4546103174984315</v>
      </c>
      <c r="AJ180" s="9">
        <f>AVERAGE('[5]TableD8'!$J200:$J209)</f>
        <v>4.59350626578452</v>
      </c>
      <c r="AK180" s="9">
        <f>AVERAGE('[5]TableD8'!K200:K209)</f>
        <v>19.139609440768833</v>
      </c>
      <c r="AL180" s="9">
        <f>AVERAGE('[5]TableD8'!L200:L209)</f>
        <v>0.18953869621719277</v>
      </c>
      <c r="AM180" s="9">
        <f>AVERAGE('[5]TableD9'!$G150:$G159)</f>
        <v>0.46903615994315856</v>
      </c>
      <c r="AN180" s="9">
        <f>AVERAGE('[5]TableD9'!$H150:$H159)</f>
        <v>1.353272169083332</v>
      </c>
      <c r="AO180" s="9">
        <f>AVERAGE('[5]TableD10'!$G150:$G159)</f>
        <v>0.46903615994315856</v>
      </c>
      <c r="AP180" s="9">
        <f>AVERAGE('[5]TableD10'!$H150:$H159)</f>
        <v>1.353272169083332</v>
      </c>
      <c r="AQ180" s="15">
        <f>'[4]TableC2'!$B180/1000</f>
        <v>57.60624500000001</v>
      </c>
      <c r="AR180" s="15">
        <f>'[4]TableC2'!$H180/1000</f>
        <v>42.3510419803572</v>
      </c>
    </row>
    <row r="181" spans="1:26" ht="12.75">
      <c r="G181" s="11"/>
      <c r="J181" s="13"/>
      <c r="Q181" s="14"/>
      <c r="W181" s="14"/>
      <c r="Y181" s="14"/>
      <c r="Z181" s="14"/>
    </row>
    <row r="182" spans="1:26" ht="12.75">
      <c r="G182" s="11"/>
      <c r="J182" s="13"/>
      <c r="Q182" s="14"/>
      <c r="W182" s="14"/>
      <c r="Y182" s="14"/>
      <c r="Z182" s="14"/>
    </row>
    <row r="183" spans="1:26" ht="12.75">
      <c r="G183" s="11"/>
      <c r="J183" s="13"/>
      <c r="Q183" s="14"/>
      <c r="W183" s="14"/>
      <c r="Y183" s="14"/>
      <c r="Z183" s="14"/>
    </row>
    <row r="184" spans="1:26" ht="12.75">
      <c r="G184" s="11"/>
      <c r="J184" s="13"/>
      <c r="Q184" s="14"/>
      <c r="W184" s="14"/>
      <c r="Y184" s="14"/>
      <c r="Z184" s="14"/>
    </row>
    <row r="185" spans="1:26" ht="12.75">
      <c r="G185" s="11"/>
      <c r="J185" s="13"/>
      <c r="Q185" s="14"/>
      <c r="W185" s="14"/>
      <c r="Y185" s="14"/>
      <c r="Z185" s="14"/>
    </row>
    <row r="186" spans="1:26" ht="12.75">
      <c r="G186" s="11"/>
      <c r="J186" s="13"/>
      <c r="Q186" s="14"/>
      <c r="W186" s="14"/>
      <c r="Y186" s="14"/>
      <c r="Z186" s="14"/>
    </row>
    <row r="187" spans="1:26" ht="12.75">
      <c r="G187" s="11"/>
      <c r="J187" s="13"/>
      <c r="Q187" s="14"/>
      <c r="W187" s="14"/>
      <c r="Y187" s="14"/>
      <c r="Z187" s="14"/>
    </row>
    <row r="188" spans="1:26" ht="12.75">
      <c r="G188" s="11"/>
      <c r="J188" s="13"/>
      <c r="Q188" s="14"/>
      <c r="W188" s="14"/>
      <c r="Y188" s="14"/>
      <c r="Z188" s="14"/>
    </row>
    <row r="189" spans="1:26" ht="12.75">
      <c r="G189" s="11"/>
      <c r="J189" s="13"/>
      <c r="Q189" s="14"/>
      <c r="W189" s="14"/>
      <c r="Y189" s="14"/>
      <c r="Z189" s="14"/>
    </row>
    <row r="190" spans="1:44" ht="12.75">
      <c r="A190" s="8">
        <v>2000</v>
      </c>
      <c r="B190" s="9">
        <f>AVERAGE('[10]wealth over income'!$B107:$B116)</f>
        <v>4.865662615003946</v>
      </c>
      <c r="C190" s="12">
        <f>AVERAGE('[10]Data for Figure L'!$C107:$C116)/100</f>
        <v>0.07913907132393459</v>
      </c>
      <c r="D190" s="9">
        <f>AVERAGE('[11]TableA1'!$N199:$N208)</f>
        <v>3.395492784282139</v>
      </c>
      <c r="E190" s="12">
        <f>'[3]TableA4'!$E190</f>
        <v>0.11386252254021063</v>
      </c>
      <c r="F190" s="12">
        <f>'[6]TableB2'!$M190</f>
        <v>0.09975227610506701</v>
      </c>
      <c r="G190" s="12">
        <f>'[6]TableB2'!$P190</f>
        <v>0.16424549327526491</v>
      </c>
      <c r="H190" s="12">
        <f>'[6]TableB2'!$O190</f>
        <v>0.14389161094179323</v>
      </c>
      <c r="I190" s="9">
        <f>'[3]TableA2'!$N190</f>
        <v>4.560070023847549</v>
      </c>
      <c r="J190" s="9">
        <f>'[3]TableA2'!$Q190</f>
        <v>6.578337773828634</v>
      </c>
      <c r="K190" s="12">
        <f>'[4]TableC2'!$L190</f>
        <v>0.01158315711641757</v>
      </c>
      <c r="L190" s="15">
        <f>'[4]TableC2'!M190</f>
        <v>76.00747000000001</v>
      </c>
      <c r="M190" s="15">
        <f>'[4]TableC2'!N190</f>
        <v>46.402583</v>
      </c>
      <c r="N190" s="9">
        <f>'[6]TableB5'!$L190</f>
        <v>1.2186634641997722</v>
      </c>
      <c r="O190" s="9">
        <f>'[6]TableB5'!$M190</f>
        <v>2.200312836494148</v>
      </c>
      <c r="P190" s="12">
        <f>'[3]TableA4'!$F190</f>
        <v>0.02564271491283498</v>
      </c>
      <c r="Q190" s="12">
        <f>'[3]TableA12'!N190</f>
        <v>0.09406575353570015</v>
      </c>
      <c r="R190" s="12">
        <f>'[5]TableD6'!$D110</f>
        <v>0.12673929</v>
      </c>
      <c r="S190" s="12">
        <f>R190</f>
        <v>0.12673929</v>
      </c>
      <c r="T190" s="9">
        <f>'[3]TableA12'!D190</f>
        <v>0.23579567638753757</v>
      </c>
      <c r="U190" s="9">
        <f>'[3]TableA12'!E190</f>
        <v>0.7642043236124625</v>
      </c>
      <c r="V190" s="9">
        <f>'[3]TableA12'!F190</f>
        <v>0.263032574010085</v>
      </c>
      <c r="W190" s="12">
        <f>'[3]TableA12'!G190</f>
        <v>0.059414659532812206</v>
      </c>
      <c r="X190" s="12">
        <f>'[3]TableA12'!$B190</f>
        <v>0.013518754540819966</v>
      </c>
      <c r="Y190" s="12">
        <f>'[3]TableA12'!L190</f>
        <v>0.03497265426927167</v>
      </c>
      <c r="Z190" s="12">
        <f>'[3]TableA12'!R190</f>
        <v>0.07748795351331886</v>
      </c>
      <c r="AA190" s="9">
        <f>AVERAGE('[5]TableD7'!H210:H219)</f>
        <v>0.281396710684231</v>
      </c>
      <c r="AB190" s="9">
        <f>AVERAGE('[5]TableD7'!I210:I219)</f>
        <v>0.8910895838333982</v>
      </c>
      <c r="AC190" s="9">
        <f>AVERAGE('[5]TableD7'!J210:J219)</f>
        <v>2.81396710684231</v>
      </c>
      <c r="AD190" s="9">
        <v>5</v>
      </c>
      <c r="AE190" s="9">
        <f>AVERAGE('[5]TableD7'!K210:K219)</f>
        <v>11.724862945176291</v>
      </c>
      <c r="AF190" s="9">
        <v>10</v>
      </c>
      <c r="AG190" s="9">
        <f>AVERAGE('[5]TableD7'!L210:L219)</f>
        <v>0.1218034046782122</v>
      </c>
      <c r="AH190" s="9">
        <f>AVERAGE('[5]TableD8'!$H210:$H219)</f>
        <v>0.47457019643761755</v>
      </c>
      <c r="AI190" s="9">
        <f>AVERAGE('[5]TableD8'!$I210:$I219)</f>
        <v>1.5028056220524557</v>
      </c>
      <c r="AJ190" s="9">
        <f>AVERAGE('[5]TableD8'!$J210:$J219)</f>
        <v>4.745701964376176</v>
      </c>
      <c r="AK190" s="9">
        <f>AVERAGE('[5]TableD8'!K210:K219)</f>
        <v>19.773758184900732</v>
      </c>
      <c r="AL190" s="9">
        <f>AVERAGE('[5]TableD8'!L210:L219)</f>
        <v>0.1990283453756052</v>
      </c>
      <c r="AM190" s="9">
        <f>AVERAGE('[5]TableD9'!$G160:$G169)</f>
        <v>0.5069357207558453</v>
      </c>
      <c r="AN190" s="9">
        <f>AVERAGE('[5]TableD9'!$H160:$H169)</f>
        <v>1.3474005707542451</v>
      </c>
      <c r="AO190" s="9">
        <f>AVERAGE('[5]TableD10'!$G160:$G169)</f>
        <v>0.5069357207558453</v>
      </c>
      <c r="AP190" s="9">
        <f>AVERAGE('[5]TableD10'!$H160:$H169)</f>
        <v>1.3474005707542451</v>
      </c>
      <c r="AQ190" s="15">
        <f>'[4]TableC2'!$B190/1000</f>
        <v>60.584472999999996</v>
      </c>
      <c r="AR190" s="15">
        <f>'[4]TableC2'!$H190/1000</f>
        <v>45.456928207540805</v>
      </c>
    </row>
    <row r="191" spans="1:26" ht="12.75">
      <c r="G191" s="11"/>
      <c r="J191" s="13"/>
      <c r="Q191" s="14"/>
      <c r="W191" s="14"/>
      <c r="Y191" s="14"/>
      <c r="Z191" s="14"/>
    </row>
    <row r="192" spans="1:26" ht="12.75">
      <c r="G192" s="11"/>
      <c r="J192" s="13"/>
      <c r="Q192" s="14"/>
      <c r="W192" s="14"/>
      <c r="Y192" s="14"/>
      <c r="Z192" s="14"/>
    </row>
    <row r="193" spans="1:26" ht="12.75">
      <c r="G193" s="11"/>
      <c r="J193" s="13"/>
      <c r="Q193" s="14"/>
      <c r="W193" s="14"/>
      <c r="Y193" s="14"/>
      <c r="Z193" s="14"/>
    </row>
    <row r="194" spans="1:26" ht="12.75">
      <c r="G194" s="11"/>
      <c r="J194" s="13"/>
      <c r="Q194" s="14"/>
      <c r="W194" s="14"/>
      <c r="Y194" s="14"/>
      <c r="Z194" s="14"/>
    </row>
    <row r="195" spans="1:26" ht="12.75">
      <c r="G195" s="11"/>
      <c r="J195" s="13"/>
      <c r="Q195" s="14"/>
      <c r="W195" s="14"/>
      <c r="Y195" s="14"/>
      <c r="Z195" s="14"/>
    </row>
    <row r="196" spans="1:26" ht="12.75">
      <c r="G196" s="11"/>
      <c r="J196" s="13"/>
      <c r="Q196" s="14"/>
      <c r="W196" s="14"/>
      <c r="Y196" s="14"/>
      <c r="Z196" s="14"/>
    </row>
    <row r="197" spans="1:26" ht="12.75">
      <c r="G197" s="11"/>
      <c r="J197" s="13"/>
      <c r="Q197" s="14"/>
      <c r="W197" s="14"/>
      <c r="Y197" s="14"/>
      <c r="Z197" s="14"/>
    </row>
    <row r="198" spans="1:33" ht="12.75">
      <c r="A198" s="8">
        <v>2008</v>
      </c>
      <c r="B198" s="9">
        <f>AVERAGE('[10]wealth over income'!$B115:$B117)</f>
        <v>5.012570392987359</v>
      </c>
      <c r="C198" s="12">
        <f>AVERAGE('[10]Data for Figure L'!$C115:$C124)/100</f>
        <v>0.07371029607964528</v>
      </c>
      <c r="D198" s="9">
        <f>AVERAGE('[11]TableA1'!$N209:$N210)</f>
        <v>3.569204584081468</v>
      </c>
      <c r="E198" s="12">
        <f>'[3]TableA4'!$E200</f>
        <v>0.1452506963835374</v>
      </c>
      <c r="F198" s="12">
        <f>'[6]TableB2'!$M200</f>
        <v>0.1263889362613912</v>
      </c>
      <c r="G198" s="12">
        <f>'[6]TableB2'!$P200</f>
        <v>0.20880510817415057</v>
      </c>
      <c r="H198" s="12">
        <f>'[6]TableB2'!$O200</f>
        <v>0.18169038885975836</v>
      </c>
      <c r="I198" s="9">
        <f>'[3]TableA2'!$N200</f>
        <v>5.627398008059177</v>
      </c>
      <c r="J198" s="9">
        <f>'[3]TableA2'!$Q200</f>
        <v>8.089664828243624</v>
      </c>
      <c r="N198" s="9">
        <f>'[6]TableB5'!$L196</f>
        <v>1.227422950844392</v>
      </c>
      <c r="O198" s="9">
        <f>'[6]TableB5'!$M196</f>
        <v>2.2284154387306088</v>
      </c>
      <c r="P198" s="12">
        <f>'[3]TableA3'!$F121</f>
        <v>0.025811342324733248</v>
      </c>
      <c r="Q198" s="12">
        <f>'[3]TableA12'!N200</f>
        <v>0.0817979450635462</v>
      </c>
      <c r="T198" s="9">
        <f>'[3]TableA12'!D200</f>
        <v>0.23579567638753757</v>
      </c>
      <c r="U198" s="9">
        <f>'[3]TableA12'!E200</f>
        <v>0.7642043236124625</v>
      </c>
      <c r="V198" s="9">
        <f>'[3]TableA12'!F200</f>
        <v>0.263032574010085</v>
      </c>
      <c r="W198" s="12">
        <f>'[3]TableA12'!G200</f>
        <v>0.04674142003700247</v>
      </c>
      <c r="X198" s="12">
        <f>'[3]TableA12'!$B200</f>
        <v>0.013518754540819966</v>
      </c>
      <c r="Y198" s="12">
        <f>'[3]TableA12'!L200</f>
        <v>0.027512932597150284</v>
      </c>
      <c r="Z198" s="12">
        <f>'[3]TableA12'!R200</f>
        <v>0.027512932597150284</v>
      </c>
      <c r="AA198" s="12"/>
      <c r="AB198" s="12"/>
      <c r="AC198" s="12"/>
      <c r="AE198" s="12"/>
      <c r="AG198" s="12"/>
    </row>
    <row r="199" spans="1:17" ht="12.75">
      <c r="G199" s="11"/>
      <c r="J199" s="13"/>
      <c r="Q199" s="14"/>
    </row>
    <row r="200" spans="1:44" ht="12.75">
      <c r="A200" s="8">
        <f>A190+10</f>
        <v>2010</v>
      </c>
      <c r="B200" s="8"/>
      <c r="C200" s="8"/>
      <c r="K200" s="12">
        <f>'[4]TableC2'!$L200</f>
        <v>0.01192261305034149</v>
      </c>
      <c r="L200" s="15">
        <f>'[4]TableC2'!M200</f>
        <v>78.009685</v>
      </c>
      <c r="M200" s="15">
        <f>'[4]TableC2'!N200</f>
        <v>48.810143000000004</v>
      </c>
      <c r="Q200" s="14"/>
      <c r="R200" s="12">
        <f>'[5]TableD6'!$D120</f>
        <v>0.14448924</v>
      </c>
      <c r="S200" s="12">
        <f>'[5]TableD6 (cont)'!$D120</f>
        <v>0.14915428999999997</v>
      </c>
      <c r="W200" s="12"/>
      <c r="X200" s="12"/>
      <c r="Y200" s="12"/>
      <c r="Z200" s="12"/>
      <c r="AA200" s="9">
        <f>AVERAGE('[5]TableD7'!H220:H229)</f>
        <v>0.29392383582455145</v>
      </c>
      <c r="AB200" s="9">
        <f>AVERAGE('[5]TableD7'!I220:I229)</f>
        <v>0.9307588134444128</v>
      </c>
      <c r="AC200" s="9">
        <f>AVERAGE('[5]TableD7'!J220:J229)</f>
        <v>2.9392383582455137</v>
      </c>
      <c r="AD200" s="9">
        <v>5</v>
      </c>
      <c r="AE200" s="9">
        <f>AVERAGE('[5]TableD7'!K220:K229)</f>
        <v>12.246826492689644</v>
      </c>
      <c r="AF200" s="9">
        <v>10</v>
      </c>
      <c r="AG200" s="9">
        <f>AVERAGE('[5]TableD7'!L220:L229)</f>
        <v>0.1309907744714953</v>
      </c>
      <c r="AH200" s="9">
        <f>AVERAGE('[5]TableD8'!$H220:$H229)</f>
        <v>0.5275314455441233</v>
      </c>
      <c r="AI200" s="9">
        <f>AVERAGE('[5]TableD8'!$I220:$I229)</f>
        <v>1.670516244223057</v>
      </c>
      <c r="AJ200" s="9">
        <f>AVERAGE('[5]TableD8'!$J220:$J229)</f>
        <v>5.275314455441233</v>
      </c>
      <c r="AK200" s="9">
        <f>AVERAGE('[5]TableD8'!K220:K229)</f>
        <v>21.980476897671807</v>
      </c>
      <c r="AL200" s="9">
        <f>AVERAGE('[5]TableD8'!L220:L229)</f>
        <v>0.23327938981092372</v>
      </c>
      <c r="AM200" s="9">
        <f>AVERAGE('[5]TableD9'!$G170:$G179)</f>
        <v>0.6169157717548861</v>
      </c>
      <c r="AN200" s="9">
        <f>AVERAGE('[5]TableD9'!$H170:$H179)</f>
        <v>1.4366071697706067</v>
      </c>
      <c r="AO200" s="9">
        <f>AVERAGE('[5]TableD10'!$G170:$G179)</f>
        <v>0.6179128374616457</v>
      </c>
      <c r="AP200" s="9">
        <f>AVERAGE('[5]TableD10'!$H170:$H179)</f>
        <v>1.538892579952623</v>
      </c>
      <c r="AQ200" s="15">
        <f>'[4]TableC2'!$B200/1000</f>
        <v>63.74311599999999</v>
      </c>
      <c r="AR200" s="15">
        <f>'[4]TableC2'!$H200/1000</f>
        <v>48.42270619063561</v>
      </c>
    </row>
    <row r="201" spans="1:17" ht="12.75">
      <c r="Q201" s="14"/>
    </row>
    <row r="202" spans="1:17" ht="12.75">
      <c r="Q202" s="14"/>
    </row>
    <row r="203" spans="1:17" ht="12.75">
      <c r="Q203" s="14"/>
    </row>
    <row r="204" spans="1:17" ht="12.75">
      <c r="Q204" s="14"/>
    </row>
    <row r="205" spans="1:17" ht="12.75">
      <c r="Q205" s="14"/>
    </row>
    <row r="206" spans="1:17" ht="12.75">
      <c r="Q206" s="14"/>
    </row>
    <row r="207" spans="1:17" ht="12.75">
      <c r="Q207" s="14"/>
    </row>
    <row r="208" spans="1:17" ht="12.75">
      <c r="Q208" s="14"/>
    </row>
    <row r="209" spans="1:17" ht="12.75">
      <c r="Q209" s="14"/>
    </row>
    <row r="210" spans="1:44" ht="12.75">
      <c r="A210" s="8">
        <f>A200+10</f>
        <v>2020</v>
      </c>
      <c r="B210" s="8"/>
      <c r="C210" s="8"/>
      <c r="D210" s="8"/>
      <c r="E210" s="12"/>
      <c r="F210" s="12"/>
      <c r="G210" s="12"/>
      <c r="H210" s="12"/>
      <c r="I210" s="9"/>
      <c r="J210" s="9"/>
      <c r="K210" s="12">
        <f>'[4]TableC2'!$L210</f>
        <v>0.01211967086295038</v>
      </c>
      <c r="L210" s="15">
        <f>'[4]TableC2'!M210</f>
        <v>79.77935800000002</v>
      </c>
      <c r="M210" s="15">
        <f>'[4]TableC2'!N210</f>
        <v>50.953618000000006</v>
      </c>
      <c r="Q210" s="12"/>
      <c r="R210" s="12">
        <f>'[5]TableD6'!$D130</f>
        <v>0.14054281</v>
      </c>
      <c r="S210" s="12">
        <f>'[5]TableD6 (cont)'!$D130</f>
        <v>0.15502182</v>
      </c>
      <c r="W210" s="12"/>
      <c r="Y210" s="12"/>
      <c r="Z210" s="12"/>
      <c r="AA210" s="9">
        <f>AVERAGE('[5]TableD7'!H230:H239)</f>
        <v>0.31285943230992486</v>
      </c>
      <c r="AB210" s="9">
        <f>AVERAGE('[5]TableD7'!I230:I239)</f>
        <v>0.9907215356480952</v>
      </c>
      <c r="AC210" s="9">
        <f>AVERAGE('[5]TableD7'!J230:J239)</f>
        <v>3.128594323099249</v>
      </c>
      <c r="AD210" s="9">
        <v>5</v>
      </c>
      <c r="AE210" s="9">
        <f>AVERAGE('[5]TableD7'!K230:K239)</f>
        <v>13.035809679580202</v>
      </c>
      <c r="AF210" s="9">
        <v>10</v>
      </c>
      <c r="AG210" s="9">
        <f>AVERAGE('[5]TableD7'!L230:L239)</f>
        <v>0.14534039710595192</v>
      </c>
      <c r="AH210" s="9">
        <f>AVERAGE('[5]TableD8'!$H230:$H239)</f>
        <v>0.5916273929860748</v>
      </c>
      <c r="AI210" s="9">
        <f>AVERAGE('[5]TableD8'!$I230:$I239)</f>
        <v>1.8734867444559036</v>
      </c>
      <c r="AJ210" s="9">
        <f>AVERAGE('[5]TableD8'!$J230:$J239)</f>
        <v>5.916273929860749</v>
      </c>
      <c r="AK210" s="9">
        <f>AVERAGE('[5]TableD8'!K230:K239)</f>
        <v>24.651141374419787</v>
      </c>
      <c r="AL210" s="9">
        <f>AVERAGE('[5]TableD8'!L230:L239)</f>
        <v>0.27701791603994713</v>
      </c>
      <c r="AM210" s="9">
        <f>AVERAGE('[5]TableD9'!$G180:$G189)</f>
        <v>0.6630593354834595</v>
      </c>
      <c r="AN210" s="9">
        <f>AVERAGE('[5]TableD9'!$H180:$H189)</f>
        <v>1.4489252439868308</v>
      </c>
      <c r="AO210" s="9">
        <f>AVERAGE('[5]TableD10'!$G180:$G189)</f>
        <v>0.6711024611022927</v>
      </c>
      <c r="AP210" s="9">
        <f>AVERAGE('[5]TableD10'!$H180:$H189)</f>
        <v>1.8462516609705333</v>
      </c>
      <c r="AQ210" s="15">
        <f>'[4]TableC2'!$B210/1000</f>
        <v>66.18751300000001</v>
      </c>
      <c r="AR210" s="15">
        <f>'[4]TableC2'!$H210/1000</f>
        <v>50.8695936058462</v>
      </c>
    </row>
    <row r="211" spans="1:17" ht="12.75">
      <c r="Q211" s="14"/>
    </row>
    <row r="212" spans="1:17" ht="12.75">
      <c r="Q212" s="14"/>
    </row>
    <row r="213" spans="1:17" ht="12.75">
      <c r="Q213" s="14"/>
    </row>
    <row r="214" spans="1:17" ht="12.75">
      <c r="Q214" s="14"/>
    </row>
    <row r="215" spans="1:17" ht="12.75">
      <c r="Q215" s="14"/>
    </row>
    <row r="216" spans="1:17" ht="12.75">
      <c r="Q216" s="14"/>
    </row>
    <row r="217" spans="1:17" ht="12.75">
      <c r="Q217" s="14"/>
    </row>
    <row r="218" spans="1:17" ht="12.75">
      <c r="Q218" s="14"/>
    </row>
    <row r="219" spans="1:17" ht="12.75">
      <c r="Q219" s="14"/>
    </row>
    <row r="220" spans="1:44" ht="12.75">
      <c r="A220" s="8">
        <f>A210+10</f>
        <v>2030</v>
      </c>
      <c r="B220" s="8"/>
      <c r="C220" s="8"/>
      <c r="D220" s="8"/>
      <c r="K220" s="12">
        <f>'[4]TableC2'!$L220</f>
        <v>0.012657687984886503</v>
      </c>
      <c r="L220" s="15">
        <f>'[4]TableC2'!M220</f>
        <v>81.384536</v>
      </c>
      <c r="M220" s="15">
        <f>'[4]TableC2'!N220</f>
        <v>52.619263000000004</v>
      </c>
      <c r="Q220" s="12"/>
      <c r="R220" s="12">
        <f>'[5]TableD6'!$D140</f>
        <v>0.14549105</v>
      </c>
      <c r="S220" s="12">
        <f>'[5]TableD6 (cont)'!$D140</f>
        <v>0.17037009</v>
      </c>
      <c r="W220" s="12"/>
      <c r="Y220" s="12"/>
      <c r="Z220" s="12"/>
      <c r="AD220" s="9"/>
      <c r="AF220" s="9"/>
      <c r="AH220" s="9"/>
      <c r="AI220" s="9"/>
      <c r="AJ220" s="9"/>
      <c r="AK220" s="9"/>
      <c r="AL220" s="9"/>
      <c r="AM220" s="9">
        <f>AVERAGE('[5]TableD9'!$G190:$G199)</f>
        <v>0.6883164650806959</v>
      </c>
      <c r="AN220" s="9">
        <f>AVERAGE('[5]TableD9'!$H190:$H199)</f>
        <v>1.464596851699655</v>
      </c>
      <c r="AO220" s="9">
        <f>AVERAGE('[5]TableD10'!$G190:$G199)</f>
        <v>0.7090317244855477</v>
      </c>
      <c r="AP220" s="9">
        <f>AVERAGE('[5]TableD10'!$H190:$H199)</f>
        <v>2.1740258910749084</v>
      </c>
      <c r="AQ220" s="15">
        <f>'[4]TableC2'!$B220/1000</f>
        <v>68.27901399999999</v>
      </c>
      <c r="AR220" s="15">
        <f>'[4]TableC2'!$H220/1000</f>
        <v>53.0566698979315</v>
      </c>
    </row>
    <row r="221" spans="1:17" ht="12.75">
      <c r="Q221" s="14"/>
    </row>
    <row r="222" spans="1:17" ht="12.75">
      <c r="Q222" s="14"/>
    </row>
    <row r="223" spans="1:17" ht="12.75">
      <c r="Q223" s="14"/>
    </row>
    <row r="224" spans="1:17" ht="12.75">
      <c r="Q224" s="14"/>
    </row>
    <row r="225" spans="1:17" ht="12.75">
      <c r="Q225" s="14"/>
    </row>
    <row r="226" spans="1:17" ht="12.75">
      <c r="Q226" s="14"/>
    </row>
    <row r="227" spans="1:17" ht="12.75">
      <c r="Q227" s="14"/>
    </row>
    <row r="228" spans="1:17" ht="12.75">
      <c r="Q228" s="14"/>
    </row>
    <row r="229" spans="1:17" ht="12.75">
      <c r="Q229" s="14"/>
    </row>
    <row r="230" spans="1:44" ht="12.75">
      <c r="A230" s="8">
        <f>A220+10</f>
        <v>2040</v>
      </c>
      <c r="B230" s="8"/>
      <c r="C230" s="8"/>
      <c r="D230" s="8"/>
      <c r="K230" s="12">
        <f>'[4]TableC2'!$L230</f>
        <v>0.013906278972444999</v>
      </c>
      <c r="L230" s="15">
        <f>'[4]TableC2'!M230</f>
        <v>83.856236</v>
      </c>
      <c r="M230" s="15">
        <f>'[4]TableC2'!N230</f>
        <v>54.560160999999994</v>
      </c>
      <c r="Q230" s="14"/>
      <c r="R230" s="12">
        <f>'[5]TableD6'!$D150</f>
        <v>0.1566608</v>
      </c>
      <c r="S230" s="12">
        <f>'[5]TableD6 (cont)'!$D150</f>
        <v>0.19323869</v>
      </c>
      <c r="AD230" s="9"/>
      <c r="AF230" s="9"/>
      <c r="AH230" s="9"/>
      <c r="AI230" s="9"/>
      <c r="AJ230" s="9"/>
      <c r="AK230" s="9"/>
      <c r="AL230" s="9"/>
      <c r="AM230" s="9">
        <f>AVERAGE('[5]TableD9'!$G200:$G209)</f>
        <v>0.7126786972168159</v>
      </c>
      <c r="AN230" s="9">
        <f>AVERAGE('[5]TableD9'!$H200:$H209)</f>
        <v>1.4838295386100917</v>
      </c>
      <c r="AO230" s="9">
        <f>AVERAGE('[5]TableD10'!$G200:$G209)</f>
        <v>0.7498244760615347</v>
      </c>
      <c r="AP230" s="9">
        <f>AVERAGE('[5]TableD10'!$H200:$H209)</f>
        <v>2.4943496456469765</v>
      </c>
      <c r="AQ230" s="15">
        <f>'[4]TableC2'!$B230/1000</f>
        <v>69.68671499999999</v>
      </c>
      <c r="AR230" s="15">
        <f>'[4]TableC2'!$H230/1000</f>
        <v>54.350182408165594</v>
      </c>
    </row>
    <row r="231" spans="1:17" ht="12.75">
      <c r="Q231" s="14"/>
    </row>
    <row r="232" spans="1:17" ht="12.75">
      <c r="Q232" s="14"/>
    </row>
    <row r="233" spans="1:17" ht="12.75">
      <c r="Q233" s="14"/>
    </row>
    <row r="234" spans="1:17" ht="12.75">
      <c r="Q234" s="14"/>
    </row>
    <row r="235" spans="1:17" ht="12.75">
      <c r="Q235" s="14"/>
    </row>
    <row r="236" spans="1:17" ht="12.75">
      <c r="Q236" s="14"/>
    </row>
    <row r="237" spans="1:17" ht="12.75">
      <c r="Q237" s="14"/>
    </row>
    <row r="238" spans="1:17" ht="12.75">
      <c r="Q238" s="14"/>
    </row>
    <row r="239" spans="1:17" ht="12.75">
      <c r="Q239" s="14"/>
    </row>
    <row r="240" spans="1:44" ht="12.75">
      <c r="A240" s="8">
        <f>A230+10</f>
        <v>2050</v>
      </c>
      <c r="B240" s="8"/>
      <c r="C240" s="8"/>
      <c r="D240" s="8"/>
      <c r="K240" s="12">
        <f>'[4]TableC2'!$L240</f>
        <v>0.01432497218550042</v>
      </c>
      <c r="L240" s="15">
        <f>'[4]TableC2'!M240</f>
        <v>84.68902800000001</v>
      </c>
      <c r="M240" s="15">
        <f>'[4]TableC2'!N240</f>
        <v>54.179035999999996</v>
      </c>
      <c r="Q240" s="14"/>
      <c r="R240" s="12">
        <f>'[5]TableD6'!$D160</f>
        <v>0.16033745</v>
      </c>
      <c r="S240" s="12">
        <f>'[5]TableD6 (cont)'!$D160</f>
        <v>0.20687365</v>
      </c>
      <c r="AD240" s="9"/>
      <c r="AF240" s="9"/>
      <c r="AH240" s="9" t="e">
        <f>AVERAGE('[5]TableD8'!$H260:$H269)</f>
        <v>#DIV/0!</v>
      </c>
      <c r="AI240" s="9" t="e">
        <f>AVERAGE('[5]TableD8'!$I260:$I269)</f>
        <v>#DIV/0!</v>
      </c>
      <c r="AJ240" s="9" t="e">
        <f>AVERAGE('[5]TableD8'!$J260:$J269)</f>
        <v>#DIV/0!</v>
      </c>
      <c r="AK240" s="9" t="e">
        <f>AVERAGE('[5]TableD8'!$L260:$L269)</f>
        <v>#DIV/0!</v>
      </c>
      <c r="AL240" s="9" t="e">
        <f>AVERAGE('[5]TableD8'!$L260:$L269)</f>
        <v>#DIV/0!</v>
      </c>
      <c r="AM240" s="9">
        <f>AVERAGE('[5]TableD9'!$G210:$G219)</f>
        <v>0.728483502044339</v>
      </c>
      <c r="AN240" s="9">
        <f>AVERAGE('[5]TableD9'!$H210:$H219)</f>
        <v>1.4864250951879783</v>
      </c>
      <c r="AO240" s="9">
        <f>AVERAGE('[5]TableD10'!$G210:$G219)</f>
        <v>0.7832985676355548</v>
      </c>
      <c r="AP240" s="9">
        <f>AVERAGE('[5]TableD10'!$H210:$H219)</f>
        <v>2.740076841402986</v>
      </c>
      <c r="AQ240" s="15">
        <f>'[4]TableC2'!$B240/1000</f>
        <v>70.446359</v>
      </c>
      <c r="AR240" s="15">
        <f>'[4]TableC2'!$H240/1000</f>
        <v>55.09348491360971</v>
      </c>
    </row>
    <row r="241" spans="1:17" ht="12.75">
      <c r="Q241" s="14"/>
    </row>
    <row r="242" spans="1:17" ht="12.75">
      <c r="Q242" s="14"/>
    </row>
    <row r="243" spans="1:17" ht="12.75">
      <c r="Q243" s="14"/>
    </row>
    <row r="244" spans="1:17" ht="12.75">
      <c r="Q244" s="14"/>
    </row>
    <row r="245" spans="1:17" ht="12.75">
      <c r="Q245" s="14"/>
    </row>
    <row r="246" spans="1:17" ht="12.75">
      <c r="Q246" s="14"/>
    </row>
    <row r="247" spans="1:17" ht="12.75">
      <c r="Q247" s="14"/>
    </row>
    <row r="248" spans="1:17" ht="12.75">
      <c r="Q248" s="14"/>
    </row>
    <row r="249" spans="1:17" ht="12.75">
      <c r="Q249" s="14"/>
    </row>
    <row r="250" spans="1:44" ht="12.75">
      <c r="A250" s="8">
        <f>A240+10</f>
        <v>2060</v>
      </c>
      <c r="B250" s="8"/>
      <c r="C250" s="8"/>
      <c r="D250" s="8"/>
      <c r="K250" s="12">
        <f>'[4]TableC2'!$L250</f>
        <v>0.014517755649945516</v>
      </c>
      <c r="L250" s="15">
        <f>'[4]TableC2'!M250</f>
        <v>84.906287</v>
      </c>
      <c r="M250" s="15">
        <f>'[4]TableC2'!N250</f>
        <v>53.150240999999994</v>
      </c>
      <c r="R250" s="12">
        <f>'[5]TableD6'!$D170</f>
        <v>0.16504481</v>
      </c>
      <c r="S250" s="12">
        <f>'[5]TableD6 (cont)'!$D170</f>
        <v>0.22091080999999999</v>
      </c>
      <c r="AM250" s="9">
        <f>AVERAGE('[5]TableD9'!$G220:$G229)</f>
        <v>0.735312616869107</v>
      </c>
      <c r="AN250" s="9">
        <f>AVERAGE('[5]TableD9'!$H220:$H229)</f>
        <v>1.4629033029528888</v>
      </c>
      <c r="AO250" s="9">
        <f>AVERAGE('[5]TableD10'!$G220:$G229)</f>
        <v>0.806414714473236</v>
      </c>
      <c r="AP250" s="9">
        <f>AVERAGE('[5]TableD10'!$H220:$H229)</f>
        <v>2.8484447116591793</v>
      </c>
      <c r="AQ250" s="15">
        <f>'[4]TableC2'!$B250/1000</f>
        <v>70.893875</v>
      </c>
      <c r="AR250" s="15">
        <f>'[4]TableC2'!$H250/1000</f>
        <v>55.618088496289</v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spans="1:44" ht="12.75">
      <c r="A260" s="8">
        <f>A250+10</f>
        <v>2070</v>
      </c>
      <c r="B260" s="8"/>
      <c r="C260" s="8"/>
      <c r="D260" s="8"/>
      <c r="K260" s="12">
        <f>'[4]TableC2'!$L260</f>
        <v>0.01434141166326448</v>
      </c>
      <c r="L260" s="15">
        <f>'[4]TableC2'!M260</f>
        <v>84.792818</v>
      </c>
      <c r="M260" s="15">
        <f>'[4]TableC2'!N260</f>
        <v>52.343966</v>
      </c>
      <c r="R260" s="12">
        <f>'[5]TableD6'!$D180</f>
        <v>0.16340127</v>
      </c>
      <c r="S260" s="12">
        <f>'[5]TableD6 (cont)'!$D180</f>
        <v>0.22491349</v>
      </c>
      <c r="AM260" s="9">
        <f>AVERAGE('[5]TableD9'!$G230:$G239)</f>
        <v>0.7363942223732274</v>
      </c>
      <c r="AN260" s="9">
        <f>AVERAGE('[5]TableD9'!$H230:$H239)</f>
        <v>1.4347378641981474</v>
      </c>
      <c r="AO260" s="9">
        <f>AVERAGE('[5]TableD10'!$G230:$G239)</f>
        <v>0.8208175632239325</v>
      </c>
      <c r="AP260" s="9">
        <f>AVERAGE('[5]TableD10'!$H230:$H239)</f>
        <v>2.867111568313507</v>
      </c>
      <c r="AQ260" s="15">
        <f>'[4]TableC2'!$B260/1000</f>
        <v>71.313314</v>
      </c>
      <c r="AR260" s="15">
        <f>'[4]TableC2'!$H260/1000</f>
        <v>56.051931055053</v>
      </c>
    </row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spans="1:44" ht="12.75">
      <c r="A270" s="8">
        <f>A260+10</f>
        <v>2080</v>
      </c>
      <c r="B270" s="8"/>
      <c r="C270" s="8"/>
      <c r="D270" s="8"/>
      <c r="K270" s="12">
        <f>'[4]TableC2'!$L270</f>
        <v>0.014292009050276114</v>
      </c>
      <c r="L270" s="15">
        <f>'[4]TableC2'!M270</f>
        <v>84.76549500000002</v>
      </c>
      <c r="M270" s="15">
        <f>'[4]TableC2'!N270</f>
        <v>52.184799</v>
      </c>
      <c r="R270" s="12">
        <f>'[5]TableD6'!$D190</f>
        <v>0.16088839</v>
      </c>
      <c r="S270" s="12">
        <f>'[5]TableD6 (cont)'!$D190</f>
        <v>0.22677049</v>
      </c>
      <c r="AM270" s="9">
        <f>AVERAGE('[5]TableD9'!$G240:$G249)</f>
        <v>0.7343675567332619</v>
      </c>
      <c r="AN270" s="9">
        <f>AVERAGE('[5]TableD9'!$H240:$H249)</f>
        <v>1.4159125734255602</v>
      </c>
      <c r="AO270" s="9">
        <f>AVERAGE('[5]TableD10'!$G240:$G249)</f>
        <v>0.8284676458890521</v>
      </c>
      <c r="AP270" s="9">
        <f>AVERAGE('[5]TableD10'!$H240:$H249)</f>
        <v>2.868990415061221</v>
      </c>
      <c r="AQ270" s="15">
        <f>'[4]TableC2'!$B270/1000</f>
        <v>71.71649400000001</v>
      </c>
      <c r="AR270" s="15">
        <f>'[4]TableC2'!$H270/1000</f>
        <v>56.45511168772321</v>
      </c>
    </row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spans="1:44" ht="12.75">
      <c r="A280" s="8">
        <f>A270+10</f>
        <v>2090</v>
      </c>
      <c r="B280" s="8"/>
      <c r="C280" s="8"/>
      <c r="D280" s="8"/>
      <c r="K280" s="12">
        <f>'[4]TableC2'!$L280</f>
        <v>0.014417814300218781</v>
      </c>
      <c r="L280" s="15">
        <f>'[4]TableC2'!M280</f>
        <v>84.840647</v>
      </c>
      <c r="M280" s="15">
        <f>'[4]TableC2'!N280</f>
        <v>52.25612899999999</v>
      </c>
      <c r="R280" s="12">
        <f>'[5]TableD6'!$D200</f>
        <v>0.1595369</v>
      </c>
      <c r="S280" s="12">
        <f>'[5]TableD6 (cont)'!$D200</f>
        <v>0.22945034</v>
      </c>
      <c r="AM280" s="9">
        <f>AVERAGE('[5]TableD9'!$G250:$G259)</f>
        <v>0.7311238187685729</v>
      </c>
      <c r="AN280" s="9">
        <f>AVERAGE('[5]TableD9'!$H250:$H259)</f>
        <v>1.407853514728518</v>
      </c>
      <c r="AO280" s="9">
        <f>AVERAGE('[5]TableD10'!$G250:$G259)</f>
        <v>0.8324280933982084</v>
      </c>
      <c r="AP280" s="9">
        <f>AVERAGE('[5]TableD10'!$H250:$H259)</f>
        <v>2.8888867177675595</v>
      </c>
      <c r="AQ280" s="15">
        <f>'[4]TableC2'!$B280/1000</f>
        <v>72.06561500000001</v>
      </c>
      <c r="AR280" s="15">
        <f>'[4]TableC2'!$H280/1000</f>
        <v>56.80423444107249</v>
      </c>
    </row>
    <row r="281" spans="1:11" ht="12.75">
      <c r="K281" s="14"/>
    </row>
    <row r="282" spans="1:11" ht="12.75">
      <c r="K282" s="14"/>
    </row>
    <row r="283" spans="1:11" ht="12.75">
      <c r="K283" s="14"/>
    </row>
    <row r="284" spans="1:11" ht="12.75">
      <c r="K284" s="14"/>
    </row>
    <row r="285" spans="1:11" ht="12.75">
      <c r="K285" s="14"/>
    </row>
    <row r="286" spans="1:11" ht="12.75">
      <c r="K286" s="14"/>
    </row>
    <row r="287" spans="1:11" ht="12.75">
      <c r="K287" s="14"/>
    </row>
    <row r="288" spans="1:11" ht="12.75">
      <c r="K288" s="14"/>
    </row>
    <row r="289" spans="1:11" ht="12.75">
      <c r="K289" s="14"/>
    </row>
    <row r="290" spans="1:44" ht="12.75">
      <c r="A290" s="8">
        <f>A280+10</f>
        <v>2100</v>
      </c>
      <c r="B290" s="8"/>
      <c r="C290" s="8"/>
      <c r="D290" s="8"/>
      <c r="K290" s="12">
        <f>'[4]TableC2'!$L290</f>
        <v>0.014460925420245484</v>
      </c>
      <c r="L290" s="15">
        <f>'[4]TableC2'!M290</f>
        <v>84.93488</v>
      </c>
      <c r="M290" s="15">
        <f>'[4]TableC2'!N290</f>
        <v>52.35415</v>
      </c>
      <c r="R290" s="12"/>
      <c r="AM290" s="9">
        <f>AVERAGE('[5]TableD9'!$G260:$G269)</f>
        <v>0.7297894245828442</v>
      </c>
      <c r="AN290" s="9">
        <f>AVERAGE('[5]TableD9'!$H260:$H269)</f>
        <v>1.4073533891159618</v>
      </c>
      <c r="AO290" s="9"/>
      <c r="AP290" s="9"/>
      <c r="AQ290" s="15">
        <f>'[4]TableC2'!$B290/1000</f>
        <v>72.20048</v>
      </c>
      <c r="AR290" s="15">
        <f>'[4]TableC2'!$H290/1000</f>
        <v>56.939096319952</v>
      </c>
    </row>
    <row r="300" spans="11:44" ht="12.75">
      <c r="K300" s="12"/>
      <c r="L300" s="15"/>
      <c r="M300" s="15"/>
      <c r="AQ300" s="15"/>
      <c r="AR300" s="15"/>
    </row>
  </sheetData>
  <mergeCells count="3">
    <mergeCell ref="AA7:AL7"/>
    <mergeCell ref="AM7:AP7"/>
    <mergeCell ref="AQ7:AR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A1" sqref="A1"/>
    </sheetView>
  </sheetViews>
  <sheetFormatPr defaultColWidth="11.421875" defaultRowHeight="12.75"/>
  <cols>
    <col min="3" max="3" width="12.7109375" style="0" customWidth="1"/>
  </cols>
  <sheetData>
    <row r="2" spans="1:3" ht="12.75">
      <c r="A2" s="8" t="s">
        <v>83</v>
      </c>
      <c r="B2" s="8" t="s">
        <v>84</v>
      </c>
      <c r="C2" s="8" t="s">
        <v>85</v>
      </c>
    </row>
    <row r="3" spans="1:3" ht="12.75">
      <c r="A3" s="8">
        <v>20</v>
      </c>
      <c r="B3" s="8">
        <v>30</v>
      </c>
      <c r="C3" s="8">
        <v>70</v>
      </c>
    </row>
    <row r="6" spans="1:4" ht="12.75">
      <c r="A6" s="8" t="s">
        <v>7</v>
      </c>
      <c r="B6" t="s">
        <v>8</v>
      </c>
      <c r="C6" t="s">
        <v>39</v>
      </c>
      <c r="D6" t="s">
        <v>76</v>
      </c>
    </row>
    <row r="7" spans="1:4" ht="12.75">
      <c r="A7" s="8" t="s">
        <v>9</v>
      </c>
      <c r="B7" s="8">
        <v>0</v>
      </c>
      <c r="C7" s="8">
        <v>0</v>
      </c>
      <c r="D7" s="9">
        <f>50/(40+10*0.8)</f>
        <v>1.0416666666666667</v>
      </c>
    </row>
    <row r="8" spans="1:4" ht="12.75">
      <c r="A8" s="8">
        <v>25</v>
      </c>
      <c r="B8" s="8">
        <v>0</v>
      </c>
      <c r="C8" s="8">
        <v>0</v>
      </c>
      <c r="D8" s="9">
        <f aca="true" t="shared" si="0" ref="D8:D14">50/(40+10*0.8)</f>
        <v>1.0416666666666667</v>
      </c>
    </row>
    <row r="9" spans="1:4" ht="12.75">
      <c r="A9" s="8" t="s">
        <v>38</v>
      </c>
      <c r="B9" s="8">
        <v>0</v>
      </c>
      <c r="C9" s="8">
        <v>0</v>
      </c>
      <c r="D9" s="9">
        <f t="shared" si="0"/>
        <v>1.0416666666666667</v>
      </c>
    </row>
    <row r="10" spans="1:4" ht="12.75">
      <c r="A10" s="8">
        <v>35</v>
      </c>
      <c r="B10" s="8">
        <v>0</v>
      </c>
      <c r="C10" s="9">
        <f>C9+(C$13-C$9)/4</f>
        <v>0.4166666666666667</v>
      </c>
      <c r="D10" s="9">
        <f t="shared" si="0"/>
        <v>1.0416666666666667</v>
      </c>
    </row>
    <row r="11" spans="1:4" ht="12.75">
      <c r="A11" s="8" t="s">
        <v>10</v>
      </c>
      <c r="B11" s="9">
        <f>(C$3-A$3)/B$3</f>
        <v>1.6666666666666667</v>
      </c>
      <c r="C11" s="9">
        <f>C10+(C$13-C$9)/4</f>
        <v>0.8333333333333334</v>
      </c>
      <c r="D11" s="9">
        <f t="shared" si="0"/>
        <v>1.0416666666666667</v>
      </c>
    </row>
    <row r="12" spans="1:4" ht="12.75">
      <c r="A12" s="8">
        <v>45</v>
      </c>
      <c r="B12" s="9">
        <f aca="true" t="shared" si="1" ref="B12:B17">(C$3-A$3)/B$3</f>
        <v>1.6666666666666667</v>
      </c>
      <c r="C12" s="9">
        <f>C11+(C$13-C$9)/4</f>
        <v>1.25</v>
      </c>
      <c r="D12" s="9">
        <f t="shared" si="0"/>
        <v>1.0416666666666667</v>
      </c>
    </row>
    <row r="13" spans="1:4" ht="12.75">
      <c r="A13" s="8">
        <v>50</v>
      </c>
      <c r="B13" s="9">
        <f t="shared" si="1"/>
        <v>1.6666666666666667</v>
      </c>
      <c r="C13" s="9">
        <f>B13</f>
        <v>1.6666666666666667</v>
      </c>
      <c r="D13" s="9">
        <f t="shared" si="0"/>
        <v>1.0416666666666667</v>
      </c>
    </row>
    <row r="14" spans="1:4" ht="12.75">
      <c r="A14" s="8">
        <v>55</v>
      </c>
      <c r="B14" s="9">
        <f t="shared" si="1"/>
        <v>1.6666666666666667</v>
      </c>
      <c r="C14" s="9">
        <f>B14</f>
        <v>1.6666666666666667</v>
      </c>
      <c r="D14" s="9">
        <f t="shared" si="0"/>
        <v>1.0416666666666667</v>
      </c>
    </row>
    <row r="15" spans="1:4" ht="12.75">
      <c r="A15" s="8" t="s">
        <v>75</v>
      </c>
      <c r="B15" s="9">
        <f t="shared" si="1"/>
        <v>1.6666666666666667</v>
      </c>
      <c r="C15" s="9">
        <f>B15</f>
        <v>1.6666666666666667</v>
      </c>
      <c r="D15" s="9">
        <f>0.8*D$14</f>
        <v>0.8333333333333335</v>
      </c>
    </row>
    <row r="16" spans="1:4" ht="12.75">
      <c r="A16" s="8">
        <v>65</v>
      </c>
      <c r="B16" s="9">
        <f t="shared" si="1"/>
        <v>1.6666666666666667</v>
      </c>
      <c r="C16" s="9">
        <f>B16</f>
        <v>1.6666666666666667</v>
      </c>
      <c r="D16" s="9">
        <f>0.8*D$14</f>
        <v>0.8333333333333335</v>
      </c>
    </row>
    <row r="17" spans="1:4" ht="12.75">
      <c r="A17" s="8" t="s">
        <v>11</v>
      </c>
      <c r="B17" s="9">
        <f t="shared" si="1"/>
        <v>1.6666666666666667</v>
      </c>
      <c r="C17" s="9">
        <f>B17</f>
        <v>1.6666666666666667</v>
      </c>
      <c r="D17" s="9">
        <f>0.8*D$14</f>
        <v>0.8333333333333335</v>
      </c>
    </row>
    <row r="18" spans="1:4" ht="12.75">
      <c r="A18" s="8">
        <v>75</v>
      </c>
      <c r="D18" s="8"/>
    </row>
    <row r="19" spans="1:4" ht="12.75">
      <c r="A19" s="8">
        <v>80</v>
      </c>
      <c r="D19" s="8"/>
    </row>
    <row r="20" spans="1:4" ht="12.75">
      <c r="A20" s="8">
        <v>85</v>
      </c>
      <c r="D20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2010-05-16T18:38:57Z</cp:lastPrinted>
  <dcterms:created xsi:type="dcterms:W3CDTF">2009-06-26T15:27:40Z</dcterms:created>
  <dcterms:modified xsi:type="dcterms:W3CDTF">2012-03-07T08:58:01Z</dcterms:modified>
  <cp:category/>
  <cp:version/>
  <cp:contentType/>
  <cp:contentStatus/>
</cp:coreProperties>
</file>