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1490" windowHeight="8475" activeTab="0"/>
  </bookViews>
  <sheets>
    <sheet name="Figure1" sheetId="1" r:id="rId1"/>
    <sheet name="Table1" sheetId="2" r:id="rId2"/>
    <sheet name="Figure2" sheetId="3" r:id="rId3"/>
    <sheet name="Figure3" sheetId="4" r:id="rId4"/>
    <sheet name="Figure4" sheetId="5" r:id="rId5"/>
    <sheet name="Figure5" sheetId="6" r:id="rId6"/>
    <sheet name="Figure6" sheetId="7" r:id="rId7"/>
    <sheet name="Figure7" sheetId="8" r:id="rId8"/>
    <sheet name="Figure8" sheetId="9" r:id="rId9"/>
    <sheet name="Figure9" sheetId="10" r:id="rId10"/>
    <sheet name="Figure10" sheetId="11" r:id="rId11"/>
    <sheet name="Table2" sheetId="12" r:id="rId12"/>
    <sheet name="Figure11" sheetId="13" r:id="rId13"/>
    <sheet name="Table3" sheetId="14" r:id="rId14"/>
    <sheet name="Figure12" sheetId="15" r:id="rId15"/>
    <sheet name="Figure13" sheetId="16" r:id="rId16"/>
    <sheet name="Figure14" sheetId="17" r:id="rId17"/>
    <sheet name="Figure15" sheetId="18" r:id="rId18"/>
    <sheet name="DataFigures" sheetId="19" r:id="rId19"/>
    <sheet name="datafig6-7" sheetId="20" r:id="rId20"/>
    <sheet name="datafig6-7old" sheetId="21" r:id="rId21"/>
    <sheet name="Figure6old" sheetId="22" r:id="rId22"/>
    <sheet name="Figure7old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column_headings" localSheetId="13">#REF!</definedName>
    <definedName name="column_headings">#REF!</definedName>
    <definedName name="column_numbers" localSheetId="13">#REF!</definedName>
    <definedName name="column_numbers">#REF!</definedName>
    <definedName name="data" localSheetId="13">#REF!</definedName>
    <definedName name="data">#REF!</definedName>
    <definedName name="data2" localSheetId="13">#REF!</definedName>
    <definedName name="data2">#REF!</definedName>
    <definedName name="ea_flux" localSheetId="13">#REF!</definedName>
    <definedName name="ea_flux">#REF!</definedName>
    <definedName name="Equilibre" localSheetId="13">#REF!</definedName>
    <definedName name="Equilibre">#REF!</definedName>
    <definedName name="footnotes" localSheetId="13">#REF!</definedName>
    <definedName name="footnotes">#REF!</definedName>
    <definedName name="PIB" localSheetId="13">#REF!</definedName>
    <definedName name="PIB">#REF!</definedName>
    <definedName name="ressources" localSheetId="13">#REF!</definedName>
    <definedName name="ressources">#REF!</definedName>
    <definedName name="rpflux" localSheetId="13">#REF!</definedName>
    <definedName name="rpflux">#REF!</definedName>
    <definedName name="rptof" localSheetId="13">#REF!</definedName>
    <definedName name="rptof">#REF!</definedName>
    <definedName name="spanners_level1" localSheetId="13">#REF!</definedName>
    <definedName name="spanners_level1">#REF!</definedName>
    <definedName name="spanners_level2" localSheetId="13">#REF!</definedName>
    <definedName name="spanners_level2">#REF!</definedName>
    <definedName name="spanners_level3" localSheetId="13">#REF!</definedName>
    <definedName name="spanners_level3">#REF!</definedName>
    <definedName name="spanners_level4" localSheetId="13">#REF!</definedName>
    <definedName name="spanners_level4">#REF!</definedName>
    <definedName name="spanners_level5" localSheetId="13">#REF!</definedName>
    <definedName name="spanners_level5">#REF!</definedName>
    <definedName name="stub_lines" localSheetId="13">#REF!</definedName>
    <definedName name="stub_lines">#REF!</definedName>
    <definedName name="temp">#REF!</definedName>
    <definedName name="titles" localSheetId="13">#REF!</definedName>
    <definedName name="titles">#REF!</definedName>
    <definedName name="totals" localSheetId="13">#REF!</definedName>
    <definedName name="totals">#REF!</definedName>
    <definedName name="xxx" localSheetId="13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<sst xmlns="http://schemas.openxmlformats.org/spreadsheetml/2006/main" count="137" uniqueCount="88">
  <si>
    <t>Age</t>
  </si>
  <si>
    <t>Wealth/average wealth</t>
  </si>
  <si>
    <t>A=20</t>
  </si>
  <si>
    <t>I=40</t>
  </si>
  <si>
    <t>D=70</t>
  </si>
  <si>
    <t>Series used to construct the various figures</t>
  </si>
  <si>
    <t>All series are extracted from appendix tables (see formulas)</t>
  </si>
  <si>
    <t>labor share</t>
  </si>
  <si>
    <t>capital share</t>
  </si>
  <si>
    <t>Table 1: Accumulation of private wealth in France, 1820-2009</t>
  </si>
  <si>
    <t xml:space="preserve">Real growth rate of national income </t>
  </si>
  <si>
    <t xml:space="preserve">Real growth rate of private wealth </t>
  </si>
  <si>
    <t>Savings-induced wealth growth rate</t>
  </si>
  <si>
    <t xml:space="preserve">Memo: Consumer price inflation </t>
  </si>
  <si>
    <t>g</t>
  </si>
  <si>
    <t>q</t>
  </si>
  <si>
    <t>p</t>
  </si>
  <si>
    <t>1820-2009</t>
  </si>
  <si>
    <t>1820-1913</t>
  </si>
  <si>
    <t>1913-2009</t>
  </si>
  <si>
    <t>1913-1949</t>
  </si>
  <si>
    <t>1949-1979</t>
  </si>
  <si>
    <t>1979-2009</t>
  </si>
  <si>
    <r>
      <t>g</t>
    </r>
    <r>
      <rPr>
        <vertAlign val="subscript"/>
        <sz val="18"/>
        <rFont val="Arial"/>
        <family val="2"/>
      </rPr>
      <t>w</t>
    </r>
  </si>
  <si>
    <r>
      <t>g</t>
    </r>
    <r>
      <rPr>
        <vertAlign val="subscript"/>
        <sz val="18"/>
        <rFont val="Arial"/>
        <family val="2"/>
      </rPr>
      <t>ws</t>
    </r>
    <r>
      <rPr>
        <sz val="18"/>
        <rFont val="Arial"/>
        <family val="2"/>
      </rPr>
      <t xml:space="preserve"> = s/β     </t>
    </r>
  </si>
  <si>
    <t>Capital-gains-induced wealth    growth rate</t>
  </si>
  <si>
    <t>H=30</t>
  </si>
  <si>
    <t>Wealth/average wealth with demo noise</t>
  </si>
  <si>
    <t>%Bt/Yt simulated</t>
  </si>
  <si>
    <t>lifetime ressources series</t>
  </si>
  <si>
    <r>
      <t>µ</t>
    </r>
    <r>
      <rPr>
        <vertAlign val="subscript"/>
        <sz val="10"/>
        <rFont val="Arial"/>
        <family val="2"/>
      </rPr>
      <t>t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</si>
  <si>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t</t>
    </r>
  </si>
  <si>
    <r>
      <t>B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t</t>
    </r>
  </si>
  <si>
    <t>Figure 3</t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</si>
  <si>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t</t>
    </r>
  </si>
  <si>
    <t>Figure 4</t>
  </si>
  <si>
    <t>Figure 5</t>
  </si>
  <si>
    <r>
      <t>µ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*</t>
    </r>
  </si>
  <si>
    <t>Figure 8</t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</si>
  <si>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/W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</si>
  <si>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t</t>
    </r>
  </si>
  <si>
    <t>Figure 9</t>
  </si>
  <si>
    <t>capital share (inc. govt interest)</t>
  </si>
  <si>
    <t xml:space="preserve">r = α/β     </t>
  </si>
  <si>
    <t>Capital tax rate</t>
  </si>
  <si>
    <r>
      <t>τ</t>
    </r>
    <r>
      <rPr>
        <vertAlign val="subscript"/>
        <sz val="18"/>
        <rFont val="Arial"/>
        <family val="2"/>
      </rPr>
      <t>K</t>
    </r>
  </si>
  <si>
    <t>Real rate of capital gains</t>
  </si>
  <si>
    <t>d</t>
  </si>
  <si>
    <t>After-tax real rate of return (incl. k gains &amp; losses)</t>
  </si>
  <si>
    <t>Table D7</t>
  </si>
  <si>
    <t>Table D8</t>
  </si>
  <si>
    <t>A</t>
  </si>
  <si>
    <t>H</t>
  </si>
  <si>
    <t>D</t>
  </si>
  <si>
    <t>After-tax rate of return</t>
  </si>
  <si>
    <t xml:space="preserve">Rate of return on private wealth </t>
  </si>
  <si>
    <t xml:space="preserve">Growth rate of national income </t>
  </si>
  <si>
    <t>Rate of capital destruct. (wars)</t>
  </si>
  <si>
    <t>Top 10%</t>
  </si>
  <si>
    <t>"Upper Class"</t>
  </si>
  <si>
    <t>incl. Top 1%</t>
  </si>
  <si>
    <t>"Very Rich"</t>
  </si>
  <si>
    <t>incl. Other 9%</t>
  </si>
  <si>
    <t>Middle 40%</t>
  </si>
  <si>
    <t>"Middle Class"</t>
  </si>
  <si>
    <t>Bottom 50%</t>
  </si>
  <si>
    <t>"Poor"</t>
  </si>
  <si>
    <t>"Rich"</t>
  </si>
  <si>
    <t>Inherited wealth</t>
  </si>
  <si>
    <t>Labor income 1910-2010</t>
  </si>
  <si>
    <t>Shares in aggregate labor income or inherited wealth</t>
  </si>
  <si>
    <r>
      <t>r</t>
    </r>
    <r>
      <rPr>
        <vertAlign val="subscript"/>
        <sz val="18"/>
        <rFont val="Arial"/>
        <family val="2"/>
      </rPr>
      <t>d</t>
    </r>
    <r>
      <rPr>
        <sz val="18"/>
        <rFont val="Arial"/>
        <family val="2"/>
      </rPr>
      <t xml:space="preserve"> =         (1-</t>
    </r>
    <r>
      <rPr>
        <sz val="18"/>
        <rFont val="Arial"/>
        <family val="0"/>
      </rPr>
      <t>τ</t>
    </r>
    <r>
      <rPr>
        <vertAlign val="subscript"/>
        <sz val="18"/>
        <rFont val="Arial"/>
        <family val="2"/>
      </rPr>
      <t>K</t>
    </r>
    <r>
      <rPr>
        <sz val="18"/>
        <rFont val="Arial"/>
        <family val="2"/>
      </rPr>
      <t xml:space="preserve">)α/β   </t>
    </r>
  </si>
  <si>
    <r>
      <t>r</t>
    </r>
    <r>
      <rPr>
        <vertAlign val="subscript"/>
        <sz val="18"/>
        <rFont val="Arial"/>
        <family val="2"/>
      </rPr>
      <t>d</t>
    </r>
    <r>
      <rPr>
        <sz val="18"/>
        <rFont val="Arial"/>
        <family val="2"/>
      </rPr>
      <t xml:space="preserve"> =         (1-</t>
    </r>
    <r>
      <rPr>
        <sz val="18"/>
        <rFont val="Arial"/>
        <family val="0"/>
      </rPr>
      <t>τ</t>
    </r>
    <r>
      <rPr>
        <vertAlign val="subscript"/>
        <sz val="18"/>
        <rFont val="Arial"/>
        <family val="2"/>
      </rPr>
      <t>K</t>
    </r>
    <r>
      <rPr>
        <sz val="18"/>
        <rFont val="Arial"/>
        <family val="2"/>
      </rPr>
      <t xml:space="preserve">)α/β + q + d   </t>
    </r>
  </si>
  <si>
    <t>Table A4</t>
  </si>
  <si>
    <t>Table B2</t>
  </si>
  <si>
    <t>Table A2</t>
  </si>
  <si>
    <t>Table C2</t>
  </si>
  <si>
    <t>Table B5</t>
  </si>
  <si>
    <t>Tables D5-D6</t>
  </si>
  <si>
    <t>Table D5-D6</t>
  </si>
  <si>
    <t>saving rate</t>
  </si>
  <si>
    <t>Table A12</t>
  </si>
  <si>
    <t>Table 2: Rates of return vs growth rates in France, 1820-2009</t>
  </si>
  <si>
    <t>Table 3: Intra-cohort distributions of labor income and inheritance, France, 1910 vs 2010</t>
  </si>
  <si>
    <t>Figure 1</t>
  </si>
  <si>
    <t>Figure 2</t>
  </si>
  <si>
    <t>Figure 10</t>
  </si>
  <si>
    <t>Figures 11-15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</si>
</sst>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%"/>
    <numFmt numFmtId="166" formatCode="0.0"/>
    <numFmt numFmtId="167" formatCode="_-* #,##0.00\ _F_-;\-* #,##0.00\ _F_-;_-* &quot;-&quot;??\ _F_-;_-@_-"/>
    <numFmt numFmtId="168" formatCode="\$#,##0\ ;\(\$#,##0\)"/>
    <numFmt numFmtId="169" formatCode="0.000"/>
    <numFmt numFmtId="170" formatCode="#,##0.0"/>
    <numFmt numFmtId="171" formatCode="#,##0.000"/>
    <numFmt numFmtId="172" formatCode="0.000%"/>
    <numFmt numFmtId="173" formatCode="#,##0.00000"/>
    <numFmt numFmtId="174" formatCode="0.0000"/>
    <numFmt numFmtId="175" formatCode="#,##0.0000"/>
    <numFmt numFmtId="176" formatCode="#,##0.000000"/>
    <numFmt numFmtId="177" formatCode="#,##0\ &quot;€&quot;"/>
    <numFmt numFmtId="178" formatCode="0.00000%"/>
    <numFmt numFmtId="179" formatCode="0.000000%"/>
    <numFmt numFmtId="180" formatCode="#,##0.0000000"/>
    <numFmt numFmtId="181" formatCode="0.000000000000000%"/>
    <numFmt numFmtId="182" formatCode="0.00000000000000%"/>
    <numFmt numFmtId="183" formatCode="0.0000000000000%"/>
    <numFmt numFmtId="184" formatCode="0.000000000000%"/>
    <numFmt numFmtId="185" formatCode="0.00000000000%"/>
    <numFmt numFmtId="186" formatCode="0.0000000000%"/>
    <numFmt numFmtId="187" formatCode="0.000000000%"/>
    <numFmt numFmtId="188" formatCode="0.00000000%"/>
    <numFmt numFmtId="189" formatCode="0.0000000%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\$#,##0.00\ ;\(\$#,##0.00\)"/>
    <numFmt numFmtId="193" formatCode="0.0E+00"/>
    <numFmt numFmtId="194" formatCode="0E+00"/>
    <numFmt numFmtId="195" formatCode="&quot;Vrai&quot;;&quot;Vrai&quot;;&quot;Faux&quot;"/>
    <numFmt numFmtId="196" formatCode="&quot;Actif&quot;;&quot;Actif&quot;;&quot;Inactif&quot;"/>
    <numFmt numFmtId="197" formatCode="0.000000"/>
    <numFmt numFmtId="198" formatCode="0.00000"/>
    <numFmt numFmtId="199" formatCode="#,##0.0\ &quot;€&quot;"/>
    <numFmt numFmtId="200" formatCode="0.0000000000000000%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8.25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7.5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7"/>
      <name val="Arial"/>
      <family val="2"/>
    </font>
    <font>
      <sz val="15.75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9.5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9.25"/>
      <name val="Arial"/>
      <family val="0"/>
    </font>
    <font>
      <sz val="17.75"/>
      <name val="Arial"/>
      <family val="2"/>
    </font>
    <font>
      <sz val="16.5"/>
      <name val="Arial"/>
      <family val="2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7"/>
      <name val="Helvetica"/>
      <family val="0"/>
    </font>
    <font>
      <b/>
      <sz val="18"/>
      <name val="Arial"/>
      <family val="2"/>
    </font>
    <font>
      <i/>
      <sz val="18"/>
      <name val="Arial"/>
      <family val="2"/>
    </font>
    <font>
      <b/>
      <vertAlign val="subscript"/>
      <sz val="17.5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vertAlign val="subscript"/>
      <sz val="18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.25"/>
      <name val="Arial"/>
      <family val="0"/>
    </font>
    <font>
      <sz val="15"/>
      <name val="Arial"/>
      <family val="2"/>
    </font>
    <font>
      <sz val="14"/>
      <name val="Arial"/>
      <family val="0"/>
    </font>
    <font>
      <i/>
      <sz val="22"/>
      <name val="Arial Narrow"/>
      <family val="2"/>
    </font>
    <font>
      <sz val="22"/>
      <name val="Arial Narrow"/>
      <family val="2"/>
    </font>
    <font>
      <i/>
      <sz val="22"/>
      <name val="Arial"/>
      <family val="2"/>
    </font>
    <font>
      <sz val="16"/>
      <name val="Arial"/>
      <family val="2"/>
    </font>
    <font>
      <b/>
      <sz val="19"/>
      <name val="Arial"/>
      <family val="2"/>
    </font>
    <font>
      <b/>
      <sz val="11.75"/>
      <name val="Arial"/>
      <family val="2"/>
    </font>
    <font>
      <sz val="9.75"/>
      <name val="Arial"/>
      <family val="0"/>
    </font>
    <font>
      <sz val="21.5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" fontId="2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1">
      <alignment horizontal="center"/>
      <protection/>
    </xf>
    <xf numFmtId="0" fontId="22" fillId="0" borderId="2" applyNumberFormat="0" applyFont="0" applyFill="0" applyAlignment="0" applyProtection="0"/>
    <xf numFmtId="2" fontId="22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9" fontId="30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4" fillId="0" borderId="3" xfId="0" applyFont="1" applyBorder="1" applyAlignment="1">
      <alignment horizontal="center"/>
    </xf>
    <xf numFmtId="164" fontId="14" fillId="0" borderId="4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9" fontId="14" fillId="0" borderId="4" xfId="0" applyNumberFormat="1" applyFont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7" fontId="17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7" fontId="37" fillId="0" borderId="0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4" fontId="26" fillId="0" borderId="12" xfId="0" applyNumberFormat="1" applyFont="1" applyBorder="1" applyAlignment="1">
      <alignment horizontal="center" vertical="center"/>
    </xf>
    <xf numFmtId="164" fontId="26" fillId="0" borderId="20" xfId="0" applyNumberFormat="1" applyFont="1" applyBorder="1" applyAlignment="1">
      <alignment horizontal="center" vertical="center"/>
    </xf>
    <xf numFmtId="164" fontId="26" fillId="0" borderId="9" xfId="0" applyNumberFormat="1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164" fontId="26" fillId="0" borderId="22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164" fontId="26" fillId="0" borderId="6" xfId="0" applyNumberFormat="1" applyFont="1" applyBorder="1" applyAlignment="1">
      <alignment horizontal="center" vertical="center"/>
    </xf>
    <xf numFmtId="9" fontId="14" fillId="0" borderId="6" xfId="0" applyNumberFormat="1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9" fontId="14" fillId="0" borderId="5" xfId="0" applyNumberFormat="1" applyFont="1" applyBorder="1" applyAlignment="1">
      <alignment horizontal="center" vertical="center"/>
    </xf>
    <xf numFmtId="164" fontId="26" fillId="0" borderId="16" xfId="0" applyNumberFormat="1" applyFont="1" applyBorder="1" applyAlignment="1">
      <alignment horizontal="center" vertical="center"/>
    </xf>
    <xf numFmtId="9" fontId="14" fillId="0" borderId="16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8" xfId="0" applyFont="1" applyBorder="1" applyAlignment="1">
      <alignment wrapText="1"/>
    </xf>
    <xf numFmtId="0" fontId="26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9" fontId="5" fillId="0" borderId="24" xfId="0" applyNumberFormat="1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 wrapText="1"/>
    </xf>
    <xf numFmtId="9" fontId="5" fillId="0" borderId="23" xfId="0" applyNumberFormat="1" applyFont="1" applyBorder="1" applyAlignment="1">
      <alignment horizontal="center" vertical="center" wrapText="1"/>
    </xf>
    <xf numFmtId="9" fontId="5" fillId="0" borderId="25" xfId="0" applyNumberFormat="1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9" fontId="37" fillId="0" borderId="24" xfId="0" applyNumberFormat="1" applyFont="1" applyBorder="1" applyAlignment="1">
      <alignment horizontal="center" vertical="center" wrapText="1"/>
    </xf>
    <xf numFmtId="9" fontId="37" fillId="0" borderId="23" xfId="0" applyNumberFormat="1" applyFont="1" applyBorder="1" applyAlignment="1">
      <alignment horizontal="center" vertical="center" wrapText="1"/>
    </xf>
    <xf numFmtId="9" fontId="37" fillId="0" borderId="25" xfId="0" applyNumberFormat="1" applyFont="1" applyBorder="1" applyAlignment="1">
      <alignment horizontal="center" vertical="center" wrapText="1"/>
    </xf>
    <xf numFmtId="9" fontId="37" fillId="0" borderId="8" xfId="0" applyNumberFormat="1" applyFont="1" applyBorder="1" applyAlignment="1">
      <alignment horizontal="center" vertical="center" wrapText="1"/>
    </xf>
    <xf numFmtId="9" fontId="37" fillId="0" borderId="0" xfId="0" applyNumberFormat="1" applyFont="1" applyBorder="1" applyAlignment="1">
      <alignment horizontal="center" vertical="center" wrapText="1"/>
    </xf>
    <xf numFmtId="9" fontId="37" fillId="0" borderId="9" xfId="0" applyNumberFormat="1" applyFont="1" applyBorder="1" applyAlignment="1">
      <alignment horizontal="center" vertical="center" wrapText="1"/>
    </xf>
    <xf numFmtId="9" fontId="37" fillId="0" borderId="24" xfId="0" applyNumberFormat="1" applyFont="1" applyBorder="1" applyAlignment="1">
      <alignment horizontal="center" vertical="center"/>
    </xf>
    <xf numFmtId="9" fontId="37" fillId="0" borderId="23" xfId="0" applyNumberFormat="1" applyFont="1" applyBorder="1" applyAlignment="1">
      <alignment horizontal="center" vertical="center"/>
    </xf>
    <xf numFmtId="9" fontId="37" fillId="0" borderId="25" xfId="0" applyNumberFormat="1" applyFont="1" applyBorder="1" applyAlignment="1">
      <alignment horizontal="center" vertical="center"/>
    </xf>
    <xf numFmtId="9" fontId="37" fillId="0" borderId="8" xfId="0" applyNumberFormat="1" applyFont="1" applyBorder="1" applyAlignment="1">
      <alignment horizontal="center" vertical="center"/>
    </xf>
    <xf numFmtId="9" fontId="37" fillId="0" borderId="0" xfId="0" applyNumberFormat="1" applyFont="1" applyBorder="1" applyAlignment="1">
      <alignment horizontal="center" vertical="center"/>
    </xf>
    <xf numFmtId="9" fontId="37" fillId="0" borderId="9" xfId="0" applyNumberFormat="1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6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Percent" xfId="26"/>
    <cellStyle name="style_col_headings" xfId="27"/>
    <cellStyle name="Total" xfId="28"/>
    <cellStyle name="Virgule fix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worksheet" Target="worksheets/sheet2.xml" /><Relationship Id="rId13" Type="http://schemas.openxmlformats.org/officeDocument/2006/relationships/chartsheet" Target="chartsheets/sheet11.xml" /><Relationship Id="rId14" Type="http://schemas.openxmlformats.org/officeDocument/2006/relationships/worksheet" Target="worksheets/sheet3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chartsheet" Target="chartsheets/sheet14.xml" /><Relationship Id="rId18" Type="http://schemas.openxmlformats.org/officeDocument/2006/relationships/chartsheet" Target="chartsheets/sheet15.xml" /><Relationship Id="rId19" Type="http://schemas.openxmlformats.org/officeDocument/2006/relationships/worksheet" Target="worksheets/sheet4.xml" /><Relationship Id="rId20" Type="http://schemas.openxmlformats.org/officeDocument/2006/relationships/worksheet" Target="worksheets/sheet5.xml" /><Relationship Id="rId21" Type="http://schemas.openxmlformats.org/officeDocument/2006/relationships/worksheet" Target="worksheets/sheet6.xml" /><Relationship Id="rId22" Type="http://schemas.openxmlformats.org/officeDocument/2006/relationships/chartsheet" Target="chartsheets/sheet16.xml" /><Relationship Id="rId23" Type="http://schemas.openxmlformats.org/officeDocument/2006/relationships/chartsheet" Target="chartsheets/sheet17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1: Annual inheritance flow as a fraction of national income, France 1820-2008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"/>
          <c:w val="0.982"/>
          <c:h val="0.88125"/>
        </c:manualLayout>
      </c:layout>
      <c:lineChart>
        <c:grouping val="standard"/>
        <c:varyColors val="0"/>
        <c:ser>
          <c:idx val="0"/>
          <c:order val="0"/>
          <c:tx>
            <c:v>Economic flow (computed from national wealth estimates, mortality tables and observed age-wealth profiles)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DataFigures!$B$10:$B$199</c:f>
              <c:numCache>
                <c:ptCount val="190"/>
                <c:pt idx="0">
                  <c:v>0.20316205670968063</c:v>
                </c:pt>
                <c:pt idx="10">
                  <c:v>0.2080701677472571</c:v>
                </c:pt>
                <c:pt idx="20">
                  <c:v>0.2105407816877077</c:v>
                </c:pt>
                <c:pt idx="30">
                  <c:v>0.20018939661816892</c:v>
                </c:pt>
                <c:pt idx="40">
                  <c:v>0.20204236609821427</c:v>
                </c:pt>
                <c:pt idx="50">
                  <c:v>0.22256423435450948</c:v>
                </c:pt>
                <c:pt idx="60">
                  <c:v>0.24436789309633253</c:v>
                </c:pt>
                <c:pt idx="70">
                  <c:v>0.23860913449719232</c:v>
                </c:pt>
                <c:pt idx="80">
                  <c:v>0.24104896189101005</c:v>
                </c:pt>
                <c:pt idx="90">
                  <c:v>0.22663027096073507</c:v>
                </c:pt>
                <c:pt idx="100">
                  <c:v>0.09795617752515869</c:v>
                </c:pt>
                <c:pt idx="110">
                  <c:v>0.11036391456259105</c:v>
                </c:pt>
                <c:pt idx="120">
                  <c:v>0.09820096990492985</c:v>
                </c:pt>
                <c:pt idx="130">
                  <c:v>0.04347707539774849</c:v>
                </c:pt>
                <c:pt idx="140">
                  <c:v>0.058520859229230414</c:v>
                </c:pt>
                <c:pt idx="150">
                  <c:v>0.061890839407825096</c:v>
                </c:pt>
                <c:pt idx="160">
                  <c:v>0.06359985670701154</c:v>
                </c:pt>
                <c:pt idx="170">
                  <c:v>0.07725355817175641</c:v>
                </c:pt>
                <c:pt idx="180">
                  <c:v>0.11386252254021063</c:v>
                </c:pt>
                <c:pt idx="188">
                  <c:v>0.1452506963835374</c:v>
                </c:pt>
              </c:numCache>
            </c:numRef>
          </c:val>
          <c:smooth val="0"/>
        </c:ser>
        <c:ser>
          <c:idx val="1"/>
          <c:order val="1"/>
          <c:tx>
            <c:v>Fiscal flow (computed from observed bequest and gift tax data, inc. tax exempt assets)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DataFigures!$C$10:$C$199</c:f>
              <c:numCache>
                <c:ptCount val="190"/>
                <c:pt idx="0">
                  <c:v>0.1885433655078698</c:v>
                </c:pt>
                <c:pt idx="10">
                  <c:v>0.18139630210652424</c:v>
                </c:pt>
                <c:pt idx="20">
                  <c:v>0.18445186150603113</c:v>
                </c:pt>
                <c:pt idx="30">
                  <c:v>0.1596638956027748</c:v>
                </c:pt>
                <c:pt idx="40">
                  <c:v>0.171669933448194</c:v>
                </c:pt>
                <c:pt idx="50">
                  <c:v>0.1977626408250984</c:v>
                </c:pt>
                <c:pt idx="60">
                  <c:v>0.2327268141398685</c:v>
                </c:pt>
                <c:pt idx="70">
                  <c:v>0.23119855444836415</c:v>
                </c:pt>
                <c:pt idx="80">
                  <c:v>0.2333650644268836</c:v>
                </c:pt>
                <c:pt idx="90">
                  <c:v>0.2034910446832276</c:v>
                </c:pt>
                <c:pt idx="100">
                  <c:v>0.07035521214274783</c:v>
                </c:pt>
                <c:pt idx="110">
                  <c:v>0.08125719500304006</c:v>
                </c:pt>
                <c:pt idx="120">
                  <c:v>0.06740293414642967</c:v>
                </c:pt>
                <c:pt idx="130">
                  <c:v>0.02928285242701594</c:v>
                </c:pt>
                <c:pt idx="140">
                  <c:v>0.034620888647105684</c:v>
                </c:pt>
                <c:pt idx="150">
                  <c:v>0.046495953682376225</c:v>
                </c:pt>
                <c:pt idx="160">
                  <c:v>0.05650729750159998</c:v>
                </c:pt>
                <c:pt idx="170">
                  <c:v>0.0673848804110842</c:v>
                </c:pt>
                <c:pt idx="180">
                  <c:v>0.09975227610506701</c:v>
                </c:pt>
                <c:pt idx="188">
                  <c:v>0.1263889362613912</c:v>
                </c:pt>
              </c:numCache>
            </c:numRef>
          </c:val>
          <c:smooth val="0"/>
        </c:ser>
        <c:marker val="1"/>
        <c:axId val="35863716"/>
        <c:axId val="54337989"/>
      </c:lineChart>
      <c:catAx>
        <c:axId val="35863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54337989"/>
        <c:crossesAt val="0"/>
        <c:auto val="1"/>
        <c:lblOffset val="100"/>
        <c:tickLblSkip val="20"/>
        <c:tickMarkSkip val="20"/>
        <c:noMultiLvlLbl val="0"/>
      </c:catAx>
      <c:valAx>
        <c:axId val="54337989"/>
        <c:scaling>
          <c:orientation val="minMax"/>
          <c:max val="0.4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5863716"/>
        <c:crossesAt val="1"/>
        <c:crossBetween val="between"/>
        <c:dispUnits/>
        <c:majorUnit val="0.04"/>
        <c:minorUnit val="0.001"/>
      </c:valAx>
    </c:plotArea>
    <c:legend>
      <c:legendPos val="r"/>
      <c:layout>
        <c:manualLayout>
          <c:xMode val="edge"/>
          <c:yMode val="edge"/>
          <c:x val="0.1615"/>
          <c:y val="0.15375"/>
          <c:w val="0.80525"/>
          <c:h val="0.221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10: Labor &amp; capital shares in national income, France 1820-2008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5"/>
          <c:w val="0.982"/>
          <c:h val="0.87625"/>
        </c:manualLayout>
      </c:layout>
      <c:lineChart>
        <c:grouping val="standard"/>
        <c:varyColors val="0"/>
        <c:ser>
          <c:idx val="0"/>
          <c:order val="0"/>
          <c:tx>
            <c:v>Labor share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DataFigures!$M$10:$M$198</c:f>
              <c:numCache>
                <c:ptCount val="189"/>
                <c:pt idx="0">
                  <c:v>0.699845106105178</c:v>
                </c:pt>
                <c:pt idx="10">
                  <c:v>0.6536590957954593</c:v>
                </c:pt>
                <c:pt idx="20">
                  <c:v>0.6340311321995182</c:v>
                </c:pt>
                <c:pt idx="30">
                  <c:v>0.5573872260214268</c:v>
                </c:pt>
                <c:pt idx="40">
                  <c:v>0.5563385702518483</c:v>
                </c:pt>
                <c:pt idx="50">
                  <c:v>0.5837350952763803</c:v>
                </c:pt>
                <c:pt idx="60">
                  <c:v>0.7012015603365039</c:v>
                </c:pt>
                <c:pt idx="70">
                  <c:v>0.7437420826459425</c:v>
                </c:pt>
                <c:pt idx="80">
                  <c:v>0.7394431673803722</c:v>
                </c:pt>
                <c:pt idx="90">
                  <c:v>0.6565002460164109</c:v>
                </c:pt>
                <c:pt idx="100">
                  <c:v>0.7091195476735718</c:v>
                </c:pt>
                <c:pt idx="110">
                  <c:v>0.721688468080538</c:v>
                </c:pt>
                <c:pt idx="120">
                  <c:v>0.8580031956913381</c:v>
                </c:pt>
                <c:pt idx="130">
                  <c:v>0.7690049933353174</c:v>
                </c:pt>
                <c:pt idx="140">
                  <c:v>0.7695247194469274</c:v>
                </c:pt>
                <c:pt idx="150">
                  <c:v>0.7866242861666198</c:v>
                </c:pt>
                <c:pt idx="160">
                  <c:v>0.8093204909694588</c:v>
                </c:pt>
                <c:pt idx="170">
                  <c:v>0.7612767724514509</c:v>
                </c:pt>
                <c:pt idx="180">
                  <c:v>0.7642043236124625</c:v>
                </c:pt>
                <c:pt idx="188">
                  <c:v>0.7642043236124625</c:v>
                </c:pt>
              </c:numCache>
            </c:numRef>
          </c:val>
          <c:smooth val="0"/>
        </c:ser>
        <c:ser>
          <c:idx val="1"/>
          <c:order val="1"/>
          <c:tx>
            <c:v>Capital share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DataFigures!$L$10:$L$199</c:f>
              <c:numCache>
                <c:ptCount val="190"/>
                <c:pt idx="0">
                  <c:v>0.300154893894822</c:v>
                </c:pt>
                <c:pt idx="10">
                  <c:v>0.34634090420454067</c:v>
                </c:pt>
                <c:pt idx="20">
                  <c:v>0.36596886780048177</c:v>
                </c:pt>
                <c:pt idx="30">
                  <c:v>0.44261277397857324</c:v>
                </c:pt>
                <c:pt idx="40">
                  <c:v>0.4436614297481517</c:v>
                </c:pt>
                <c:pt idx="50">
                  <c:v>0.41626490472361966</c:v>
                </c:pt>
                <c:pt idx="60">
                  <c:v>0.29879843966349606</c:v>
                </c:pt>
                <c:pt idx="70">
                  <c:v>0.25625791735405745</c:v>
                </c:pt>
                <c:pt idx="80">
                  <c:v>0.2605568326196278</c:v>
                </c:pt>
                <c:pt idx="90">
                  <c:v>0.3434997539835892</c:v>
                </c:pt>
                <c:pt idx="100">
                  <c:v>0.2908804523264281</c:v>
                </c:pt>
                <c:pt idx="110">
                  <c:v>0.2783115319194618</c:v>
                </c:pt>
                <c:pt idx="120">
                  <c:v>0.14199680430866188</c:v>
                </c:pt>
                <c:pt idx="130">
                  <c:v>0.2309950066646827</c:v>
                </c:pt>
                <c:pt idx="140">
                  <c:v>0.23047528055307262</c:v>
                </c:pt>
                <c:pt idx="150">
                  <c:v>0.2133757138333802</c:v>
                </c:pt>
                <c:pt idx="160">
                  <c:v>0.19067950903054132</c:v>
                </c:pt>
                <c:pt idx="170">
                  <c:v>0.23872322754854922</c:v>
                </c:pt>
                <c:pt idx="180">
                  <c:v>0.23579567638753757</c:v>
                </c:pt>
                <c:pt idx="188">
                  <c:v>0.23579567638753757</c:v>
                </c:pt>
              </c:numCache>
            </c:numRef>
          </c:val>
          <c:smooth val="0"/>
        </c:ser>
        <c:marker val="1"/>
        <c:axId val="33657534"/>
        <c:axId val="34482351"/>
      </c:lineChart>
      <c:catAx>
        <c:axId val="33657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34482351"/>
        <c:crossesAt val="0"/>
        <c:auto val="1"/>
        <c:lblOffset val="100"/>
        <c:tickLblSkip val="20"/>
        <c:tickMarkSkip val="20"/>
        <c:noMultiLvlLbl val="0"/>
      </c:catAx>
      <c:valAx>
        <c:axId val="34482351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3657534"/>
        <c:crossesAt val="1"/>
        <c:crossBetween val="between"/>
        <c:dispUnits/>
        <c:majorUnit val="0.1"/>
        <c:minorUnit val="0.0022"/>
      </c:valAx>
    </c:plotArea>
    <c:legend>
      <c:legendPos val="r"/>
      <c:layout>
        <c:manualLayout>
          <c:xMode val="edge"/>
          <c:yMode val="edge"/>
          <c:x val="0.10525"/>
          <c:y val="0.157"/>
          <c:w val="0.37825"/>
          <c:h val="0.140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11: The share of inheritance in lifetime ressources received by cohorts born in 1820-2020 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81"/>
          <c:h val="0.87525"/>
        </c:manualLayout>
      </c:layout>
      <c:lineChart>
        <c:grouping val="standard"/>
        <c:varyColors val="0"/>
        <c:ser>
          <c:idx val="1"/>
          <c:order val="0"/>
          <c:tx>
            <c:v>average inheritance as a fraction of average lifetime labor income ressources (all inheritance and labor ressources capitalized at age 50)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DataFigures!$O$10:$O$210</c:f>
              <c:numCache>
                <c:ptCount val="201"/>
                <c:pt idx="0">
                  <c:v>0.31908679469432827</c:v>
                </c:pt>
                <c:pt idx="10">
                  <c:v>0.33286163292914517</c:v>
                </c:pt>
                <c:pt idx="20">
                  <c:v>0.32288644532798455</c:v>
                </c:pt>
                <c:pt idx="30">
                  <c:v>0.30505471902631925</c:v>
                </c:pt>
                <c:pt idx="40">
                  <c:v>0.2827412348310753</c:v>
                </c:pt>
                <c:pt idx="50">
                  <c:v>0.2711827041044729</c:v>
                </c:pt>
                <c:pt idx="60">
                  <c:v>0.24230182213485835</c:v>
                </c:pt>
                <c:pt idx="70">
                  <c:v>0.17776881155112711</c:v>
                </c:pt>
                <c:pt idx="80">
                  <c:v>0.1182157004676176</c:v>
                </c:pt>
                <c:pt idx="90">
                  <c:v>0.11527892558039705</c:v>
                </c:pt>
                <c:pt idx="100">
                  <c:v>0.1075095234410095</c:v>
                </c:pt>
                <c:pt idx="110">
                  <c:v>0.13619456114671075</c:v>
                </c:pt>
                <c:pt idx="120">
                  <c:v>0.15844534978514735</c:v>
                </c:pt>
                <c:pt idx="130">
                  <c:v>0.1684147267587049</c:v>
                </c:pt>
                <c:pt idx="140">
                  <c:v>0.2217377263450806</c:v>
                </c:pt>
                <c:pt idx="150">
                  <c:v>0.2758620414627135</c:v>
                </c:pt>
                <c:pt idx="160">
                  <c:v>0.28540265910646323</c:v>
                </c:pt>
                <c:pt idx="170">
                  <c:v>0.2943229828919514</c:v>
                </c:pt>
                <c:pt idx="180">
                  <c:v>0.281396710684231</c:v>
                </c:pt>
                <c:pt idx="190">
                  <c:v>0.29392383582455145</c:v>
                </c:pt>
                <c:pt idx="200">
                  <c:v>0.31285943230992486</c:v>
                </c:pt>
              </c:numCache>
            </c:numRef>
          </c:val>
          <c:smooth val="0"/>
        </c:ser>
        <c:ser>
          <c:idx val="0"/>
          <c:order val="1"/>
          <c:tx>
            <c:v>low-growth, high-return scenario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DataFigures!$W$10:$W$210</c:f>
              <c:numCache>
                <c:ptCount val="201"/>
                <c:pt idx="120">
                  <c:v>0.16228753392708165</c:v>
                </c:pt>
                <c:pt idx="130">
                  <c:v>0.17858165059312264</c:v>
                </c:pt>
                <c:pt idx="140">
                  <c:v>0.25165910621012694</c:v>
                </c:pt>
                <c:pt idx="150">
                  <c:v>0.34468785085014103</c:v>
                </c:pt>
                <c:pt idx="160">
                  <c:v>0.3966571176115694</c:v>
                </c:pt>
                <c:pt idx="170">
                  <c:v>0.45935062657845205</c:v>
                </c:pt>
                <c:pt idx="180">
                  <c:v>0.47457019643761755</c:v>
                </c:pt>
                <c:pt idx="190">
                  <c:v>0.5275314455441233</c:v>
                </c:pt>
                <c:pt idx="200">
                  <c:v>0.5916273929860748</c:v>
                </c:pt>
              </c:numCache>
            </c:numRef>
          </c:val>
          <c:smooth val="0"/>
        </c:ser>
        <c:marker val="1"/>
        <c:axId val="41905704"/>
        <c:axId val="41607017"/>
      </c:lineChart>
      <c:catAx>
        <c:axId val="41905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41607017"/>
        <c:crossesAt val="0"/>
        <c:auto val="1"/>
        <c:lblOffset val="100"/>
        <c:tickLblSkip val="20"/>
        <c:tickMarkSkip val="10"/>
        <c:noMultiLvlLbl val="0"/>
      </c:catAx>
      <c:valAx>
        <c:axId val="41607017"/>
        <c:scaling>
          <c:orientation val="minMax"/>
          <c:max val="0.6"/>
          <c:min val="0.08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1905704"/>
        <c:crossesAt val="1"/>
        <c:crossBetween val="between"/>
        <c:dispUnits/>
        <c:majorUnit val="0.04"/>
        <c:minorUnit val="0.0032"/>
      </c:valAx>
    </c:plotArea>
    <c:legend>
      <c:legendPos val="r"/>
      <c:layout>
        <c:manualLayout>
          <c:xMode val="edge"/>
          <c:yMode val="edge"/>
          <c:x val="0.15725"/>
          <c:y val="0.174"/>
          <c:w val="0.59175"/>
          <c:h val="0.324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12: Top 50% successors vs top 50% labor income earners (cohorts born in 1820-2020)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0.981"/>
          <c:h val="0.8785"/>
        </c:manualLayout>
      </c:layout>
      <c:lineChart>
        <c:grouping val="standard"/>
        <c:varyColors val="0"/>
        <c:ser>
          <c:idx val="1"/>
          <c:order val="0"/>
          <c:tx>
            <c:v>top 50% inheritance ressources as a fraction of bottom 50% labor resources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DataFigures!$P$10:$P$210</c:f>
              <c:numCache>
                <c:ptCount val="201"/>
                <c:pt idx="0">
                  <c:v>1.0104415165320395</c:v>
                </c:pt>
                <c:pt idx="10">
                  <c:v>1.0540618376089597</c:v>
                </c:pt>
                <c:pt idx="20">
                  <c:v>1.0224737435386175</c:v>
                </c:pt>
                <c:pt idx="30">
                  <c:v>0.966006610250011</c:v>
                </c:pt>
                <c:pt idx="40">
                  <c:v>0.8953472436317387</c:v>
                </c:pt>
                <c:pt idx="50">
                  <c:v>0.8587452296641646</c:v>
                </c:pt>
                <c:pt idx="60">
                  <c:v>0.7672891034270514</c:v>
                </c:pt>
                <c:pt idx="70">
                  <c:v>0.5629345699119026</c:v>
                </c:pt>
                <c:pt idx="80">
                  <c:v>0.37434971814745577</c:v>
                </c:pt>
                <c:pt idx="90">
                  <c:v>0.3650499310045906</c:v>
                </c:pt>
                <c:pt idx="100">
                  <c:v>0.34044682422986344</c:v>
                </c:pt>
                <c:pt idx="110">
                  <c:v>0.43128277696458406</c:v>
                </c:pt>
                <c:pt idx="120">
                  <c:v>0.5017436076529667</c:v>
                </c:pt>
                <c:pt idx="130">
                  <c:v>0.5333133014025653</c:v>
                </c:pt>
                <c:pt idx="140">
                  <c:v>0.7021694667594218</c:v>
                </c:pt>
                <c:pt idx="150">
                  <c:v>0.8735631312985926</c:v>
                </c:pt>
                <c:pt idx="160">
                  <c:v>0.9037750871704668</c:v>
                </c:pt>
                <c:pt idx="170">
                  <c:v>0.932022779157846</c:v>
                </c:pt>
                <c:pt idx="180">
                  <c:v>0.8910895838333982</c:v>
                </c:pt>
                <c:pt idx="190">
                  <c:v>0.9307588134444128</c:v>
                </c:pt>
                <c:pt idx="200">
                  <c:v>0.9907215356480952</c:v>
                </c:pt>
              </c:numCache>
            </c:numRef>
          </c:val>
          <c:smooth val="0"/>
        </c:ser>
        <c:ser>
          <c:idx val="0"/>
          <c:order val="1"/>
          <c:tx>
            <c:v>top 50% labor ressources as a fraction of bottom 50% labor ressources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DataFigures!$S$10:$S$210</c:f>
              <c:numCache>
                <c:ptCount val="201"/>
                <c:pt idx="0">
                  <c:v>2.33333333333333</c:v>
                </c:pt>
                <c:pt idx="10">
                  <c:v>2.33333333333333</c:v>
                </c:pt>
                <c:pt idx="20">
                  <c:v>2.33333333333333</c:v>
                </c:pt>
                <c:pt idx="30">
                  <c:v>2.33333333333333</c:v>
                </c:pt>
                <c:pt idx="40">
                  <c:v>2.33333333333333</c:v>
                </c:pt>
                <c:pt idx="50">
                  <c:v>2.33333333333333</c:v>
                </c:pt>
                <c:pt idx="60">
                  <c:v>2.33333333333333</c:v>
                </c:pt>
                <c:pt idx="70">
                  <c:v>2.33333333333333</c:v>
                </c:pt>
                <c:pt idx="80">
                  <c:v>2.33333333333333</c:v>
                </c:pt>
                <c:pt idx="90">
                  <c:v>2.33333333333333</c:v>
                </c:pt>
                <c:pt idx="100">
                  <c:v>2.33333333333333</c:v>
                </c:pt>
                <c:pt idx="110">
                  <c:v>2.33333333333333</c:v>
                </c:pt>
                <c:pt idx="120">
                  <c:v>2.33333333333333</c:v>
                </c:pt>
                <c:pt idx="130">
                  <c:v>2.33333333333333</c:v>
                </c:pt>
                <c:pt idx="140">
                  <c:v>2.33333333333333</c:v>
                </c:pt>
                <c:pt idx="150">
                  <c:v>2.33333333333333</c:v>
                </c:pt>
                <c:pt idx="160">
                  <c:v>2.33333333333333</c:v>
                </c:pt>
                <c:pt idx="170">
                  <c:v>2.33333333333333</c:v>
                </c:pt>
                <c:pt idx="180">
                  <c:v>2.33333333333333</c:v>
                </c:pt>
                <c:pt idx="190">
                  <c:v>2.33333333333333</c:v>
                </c:pt>
                <c:pt idx="200">
                  <c:v>2.33333333333333</c:v>
                </c:pt>
              </c:numCache>
            </c:numRef>
          </c:val>
          <c:smooth val="0"/>
        </c:ser>
        <c:ser>
          <c:idx val="2"/>
          <c:order val="2"/>
          <c:tx>
            <c:v>low growth, high return scenario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DataFigures!$X$10:$X$210</c:f>
              <c:numCache>
                <c:ptCount val="201"/>
                <c:pt idx="120">
                  <c:v>0.5139105241024253</c:v>
                </c:pt>
                <c:pt idx="130">
                  <c:v>0.565508560211555</c:v>
                </c:pt>
                <c:pt idx="140">
                  <c:v>0.7969205029987353</c:v>
                </c:pt>
                <c:pt idx="150">
                  <c:v>1.0915115276921132</c:v>
                </c:pt>
                <c:pt idx="160">
                  <c:v>1.2560808724366361</c:v>
                </c:pt>
                <c:pt idx="170">
                  <c:v>1.4546103174984315</c:v>
                </c:pt>
                <c:pt idx="180">
                  <c:v>1.5028056220524557</c:v>
                </c:pt>
                <c:pt idx="190">
                  <c:v>1.670516244223057</c:v>
                </c:pt>
                <c:pt idx="200">
                  <c:v>1.8734867444559036</c:v>
                </c:pt>
              </c:numCache>
            </c:numRef>
          </c:val>
          <c:smooth val="0"/>
        </c:ser>
        <c:marker val="1"/>
        <c:axId val="38918834"/>
        <c:axId val="14725187"/>
      </c:lineChart>
      <c:catAx>
        <c:axId val="38918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14725187"/>
        <c:crossesAt val="0"/>
        <c:auto val="1"/>
        <c:lblOffset val="100"/>
        <c:tickLblSkip val="20"/>
        <c:tickMarkSkip val="10"/>
        <c:noMultiLvlLbl val="0"/>
      </c:catAx>
      <c:valAx>
        <c:axId val="14725187"/>
        <c:scaling>
          <c:orientation val="minMax"/>
          <c:max val="2.4"/>
          <c:min val="0.2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38918834"/>
        <c:crossesAt val="1"/>
        <c:crossBetween val="between"/>
        <c:dispUnits/>
        <c:majorUnit val="0.2"/>
        <c:minorUnit val="0.04"/>
      </c:valAx>
    </c:plotArea>
    <c:legend>
      <c:legendPos val="r"/>
      <c:layout>
        <c:manualLayout>
          <c:xMode val="edge"/>
          <c:yMode val="edge"/>
          <c:x val="0.1145"/>
          <c:y val="0.196"/>
          <c:w val="0.799"/>
          <c:h val="0.201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13: Top 10% successors vs top 10% labor income earners (cohorts born in 1820-2020)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0.981"/>
          <c:h val="0.8785"/>
        </c:manualLayout>
      </c:layout>
      <c:lineChart>
        <c:grouping val="standard"/>
        <c:varyColors val="0"/>
        <c:ser>
          <c:idx val="1"/>
          <c:order val="0"/>
          <c:tx>
            <c:v>top 10% inheritance ressources as a fraction of bottom 50% labor resources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DataFigures!$Q$10:$Q$210</c:f>
              <c:numCache>
                <c:ptCount val="201"/>
                <c:pt idx="0">
                  <c:v>4.786301920414925</c:v>
                </c:pt>
                <c:pt idx="10">
                  <c:v>4.992924493937179</c:v>
                </c:pt>
                <c:pt idx="20">
                  <c:v>4.843296679919769</c:v>
                </c:pt>
                <c:pt idx="30">
                  <c:v>4.575820785394789</c:v>
                </c:pt>
                <c:pt idx="40">
                  <c:v>4.241118522466131</c:v>
                </c:pt>
                <c:pt idx="50">
                  <c:v>3.9491519036924743</c:v>
                </c:pt>
                <c:pt idx="60">
                  <c:v>3.286864023364308</c:v>
                </c:pt>
                <c:pt idx="70">
                  <c:v>2.2410399878460785</c:v>
                </c:pt>
                <c:pt idx="80">
                  <c:v>1.3655491154977124</c:v>
                </c:pt>
                <c:pt idx="90">
                  <c:v>1.216986595001996</c:v>
                </c:pt>
                <c:pt idx="100">
                  <c:v>1.075095234410095</c:v>
                </c:pt>
                <c:pt idx="110">
                  <c:v>1.3619456114671078</c:v>
                </c:pt>
                <c:pt idx="120">
                  <c:v>1.5844534978514733</c:v>
                </c:pt>
                <c:pt idx="130">
                  <c:v>1.6841472675870484</c:v>
                </c:pt>
                <c:pt idx="140">
                  <c:v>2.217377263450806</c:v>
                </c:pt>
                <c:pt idx="150">
                  <c:v>2.758620414627135</c:v>
                </c:pt>
                <c:pt idx="160">
                  <c:v>2.854026591064632</c:v>
                </c:pt>
                <c:pt idx="170">
                  <c:v>2.943229828919514</c:v>
                </c:pt>
                <c:pt idx="180">
                  <c:v>2.81396710684231</c:v>
                </c:pt>
                <c:pt idx="190">
                  <c:v>2.9392383582455137</c:v>
                </c:pt>
                <c:pt idx="200">
                  <c:v>3.128594323099249</c:v>
                </c:pt>
              </c:numCache>
            </c:numRef>
          </c:val>
          <c:smooth val="0"/>
        </c:ser>
        <c:ser>
          <c:idx val="0"/>
          <c:order val="1"/>
          <c:tx>
            <c:v>top 10% labor ressources as a fraction of bottom 50% labor ressources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DataFigures!$T$10:$T$210</c:f>
              <c:numCache>
                <c:ptCount val="201"/>
                <c:pt idx="0">
                  <c:v>5</c:v>
                </c:pt>
                <c:pt idx="10">
                  <c:v>5</c:v>
                </c:pt>
                <c:pt idx="20">
                  <c:v>5</c:v>
                </c:pt>
                <c:pt idx="30">
                  <c:v>5</c:v>
                </c:pt>
                <c:pt idx="40">
                  <c:v>5</c:v>
                </c:pt>
                <c:pt idx="50">
                  <c:v>5</c:v>
                </c:pt>
                <c:pt idx="60">
                  <c:v>5</c:v>
                </c:pt>
                <c:pt idx="70">
                  <c:v>5</c:v>
                </c:pt>
                <c:pt idx="80">
                  <c:v>5</c:v>
                </c:pt>
                <c:pt idx="90">
                  <c:v>5</c:v>
                </c:pt>
                <c:pt idx="100">
                  <c:v>5</c:v>
                </c:pt>
                <c:pt idx="110">
                  <c:v>5</c:v>
                </c:pt>
                <c:pt idx="120">
                  <c:v>5</c:v>
                </c:pt>
                <c:pt idx="130">
                  <c:v>5</c:v>
                </c:pt>
                <c:pt idx="140">
                  <c:v>5</c:v>
                </c:pt>
                <c:pt idx="150">
                  <c:v>5</c:v>
                </c:pt>
                <c:pt idx="160">
                  <c:v>5</c:v>
                </c:pt>
                <c:pt idx="170">
                  <c:v>5</c:v>
                </c:pt>
                <c:pt idx="180">
                  <c:v>5</c:v>
                </c:pt>
                <c:pt idx="190">
                  <c:v>5</c:v>
                </c:pt>
                <c:pt idx="200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low growth, high return scenario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DataFigures!$Y$10:$Y$210</c:f>
              <c:numCache>
                <c:ptCount val="201"/>
                <c:pt idx="120">
                  <c:v>1.6228753392708168</c:v>
                </c:pt>
                <c:pt idx="130">
                  <c:v>1.7858165059312263</c:v>
                </c:pt>
                <c:pt idx="140">
                  <c:v>2.5165910621012695</c:v>
                </c:pt>
                <c:pt idx="150">
                  <c:v>3.4468785085014106</c:v>
                </c:pt>
                <c:pt idx="160">
                  <c:v>3.9665711761156937</c:v>
                </c:pt>
                <c:pt idx="170">
                  <c:v>4.59350626578452</c:v>
                </c:pt>
                <c:pt idx="180">
                  <c:v>4.745701964376176</c:v>
                </c:pt>
                <c:pt idx="190">
                  <c:v>5.275314455441233</c:v>
                </c:pt>
                <c:pt idx="200">
                  <c:v>5.916273929860749</c:v>
                </c:pt>
              </c:numCache>
            </c:numRef>
          </c:val>
          <c:smooth val="0"/>
        </c:ser>
        <c:marker val="1"/>
        <c:axId val="65417820"/>
        <c:axId val="51889469"/>
      </c:lineChart>
      <c:catAx>
        <c:axId val="6541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51889469"/>
        <c:crossesAt val="0"/>
        <c:auto val="1"/>
        <c:lblOffset val="100"/>
        <c:tickLblSkip val="20"/>
        <c:tickMarkSkip val="10"/>
        <c:noMultiLvlLbl val="0"/>
      </c:catAx>
      <c:valAx>
        <c:axId val="51889469"/>
        <c:scaling>
          <c:orientation val="minMax"/>
          <c:max val="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65417820"/>
        <c:crossesAt val="1"/>
        <c:crossBetween val="between"/>
        <c:dispUnits/>
        <c:majorUnit val="1"/>
        <c:minorUnit val="0.04"/>
      </c:valAx>
    </c:plotArea>
    <c:legend>
      <c:legendPos val="r"/>
      <c:layout>
        <c:manualLayout>
          <c:xMode val="edge"/>
          <c:yMode val="edge"/>
          <c:x val="0.126"/>
          <c:y val="0.18075"/>
          <c:w val="0.826"/>
          <c:h val="0.180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Figure 14: Top 1% successors vs top 1% labor income earners (cohorts born in 1820-2020)</a:t>
            </a:r>
          </a:p>
        </c:rich>
      </c:tx>
      <c:layout>
        <c:manualLayout>
          <c:xMode val="factor"/>
          <c:yMode val="factor"/>
          <c:x val="0.0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81"/>
          <c:h val="0.87525"/>
        </c:manualLayout>
      </c:layout>
      <c:lineChart>
        <c:grouping val="standard"/>
        <c:varyColors val="0"/>
        <c:ser>
          <c:idx val="1"/>
          <c:order val="0"/>
          <c:tx>
            <c:v>top 1% inheritance ressources as a fraction of bottom 50% labor ressources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DataFigures!$R$10:$R$210</c:f>
              <c:numCache>
                <c:ptCount val="201"/>
                <c:pt idx="0">
                  <c:v>26.590566224527358</c:v>
                </c:pt>
                <c:pt idx="10">
                  <c:v>27.7384694107621</c:v>
                </c:pt>
                <c:pt idx="20">
                  <c:v>26.907203777332047</c:v>
                </c:pt>
                <c:pt idx="30">
                  <c:v>25.421226585526604</c:v>
                </c:pt>
                <c:pt idx="40">
                  <c:v>23.561769569256285</c:v>
                </c:pt>
                <c:pt idx="50">
                  <c:v>21.61031985975091</c:v>
                </c:pt>
                <c:pt idx="60">
                  <c:v>17.2946242724168</c:v>
                </c:pt>
                <c:pt idx="70">
                  <c:v>11.268299417420355</c:v>
                </c:pt>
                <c:pt idx="80">
                  <c:v>6.453921776330205</c:v>
                </c:pt>
                <c:pt idx="90">
                  <c:v>5.33826639250009</c:v>
                </c:pt>
                <c:pt idx="100">
                  <c:v>4.479563476708729</c:v>
                </c:pt>
                <c:pt idx="110">
                  <c:v>5.674773381112949</c:v>
                </c:pt>
                <c:pt idx="120">
                  <c:v>6.60188957438114</c:v>
                </c:pt>
                <c:pt idx="130">
                  <c:v>7.017280281612702</c:v>
                </c:pt>
                <c:pt idx="140">
                  <c:v>9.239071931045023</c:v>
                </c:pt>
                <c:pt idx="150">
                  <c:v>11.494251727613063</c:v>
                </c:pt>
                <c:pt idx="160">
                  <c:v>11.891777462769301</c:v>
                </c:pt>
                <c:pt idx="170">
                  <c:v>12.263457620497975</c:v>
                </c:pt>
                <c:pt idx="180">
                  <c:v>11.724862945176291</c:v>
                </c:pt>
                <c:pt idx="190">
                  <c:v>12.246826492689644</c:v>
                </c:pt>
                <c:pt idx="200">
                  <c:v>13.035809679580202</c:v>
                </c:pt>
              </c:numCache>
            </c:numRef>
          </c:val>
          <c:smooth val="0"/>
        </c:ser>
        <c:ser>
          <c:idx val="0"/>
          <c:order val="1"/>
          <c:tx>
            <c:v>top 1% labor ressources as a fraction of bottom 50% labor ressources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DataFigures!$U$10:$U$210</c:f>
              <c:numCache>
                <c:ptCount val="201"/>
                <c:pt idx="0">
                  <c:v>10</c:v>
                </c:pt>
                <c:pt idx="10">
                  <c:v>10</c:v>
                </c:pt>
                <c:pt idx="20">
                  <c:v>10</c:v>
                </c:pt>
                <c:pt idx="30">
                  <c:v>10</c:v>
                </c:pt>
                <c:pt idx="40">
                  <c:v>10</c:v>
                </c:pt>
                <c:pt idx="50">
                  <c:v>10</c:v>
                </c:pt>
                <c:pt idx="60">
                  <c:v>10</c:v>
                </c:pt>
                <c:pt idx="70">
                  <c:v>10</c:v>
                </c:pt>
                <c:pt idx="80">
                  <c:v>10</c:v>
                </c:pt>
                <c:pt idx="90">
                  <c:v>10</c:v>
                </c:pt>
                <c:pt idx="100">
                  <c:v>10</c:v>
                </c:pt>
                <c:pt idx="110">
                  <c:v>10</c:v>
                </c:pt>
                <c:pt idx="120">
                  <c:v>10</c:v>
                </c:pt>
                <c:pt idx="130">
                  <c:v>10</c:v>
                </c:pt>
                <c:pt idx="140">
                  <c:v>10</c:v>
                </c:pt>
                <c:pt idx="150">
                  <c:v>10</c:v>
                </c:pt>
                <c:pt idx="160">
                  <c:v>10</c:v>
                </c:pt>
                <c:pt idx="170">
                  <c:v>10</c:v>
                </c:pt>
                <c:pt idx="180">
                  <c:v>10</c:v>
                </c:pt>
                <c:pt idx="190">
                  <c:v>10</c:v>
                </c:pt>
                <c:pt idx="200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v>low-growth, high-return scenario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DataFigures!$Z$10:$Z$210</c:f>
              <c:numCache>
                <c:ptCount val="201"/>
                <c:pt idx="120">
                  <c:v>6.761980580295071</c:v>
                </c:pt>
                <c:pt idx="130">
                  <c:v>7.440902108046776</c:v>
                </c:pt>
                <c:pt idx="140">
                  <c:v>10.485796092088624</c:v>
                </c:pt>
                <c:pt idx="150">
                  <c:v>14.361993785422545</c:v>
                </c:pt>
                <c:pt idx="160">
                  <c:v>16.52737990048206</c:v>
                </c:pt>
                <c:pt idx="170">
                  <c:v>19.139609440768833</c:v>
                </c:pt>
                <c:pt idx="180">
                  <c:v>19.773758184900732</c:v>
                </c:pt>
                <c:pt idx="190">
                  <c:v>21.980476897671807</c:v>
                </c:pt>
                <c:pt idx="200">
                  <c:v>24.651141374419787</c:v>
                </c:pt>
              </c:numCache>
            </c:numRef>
          </c:val>
          <c:smooth val="0"/>
        </c:ser>
        <c:marker val="1"/>
        <c:axId val="64352038"/>
        <c:axId val="42297431"/>
      </c:lineChart>
      <c:catAx>
        <c:axId val="64352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42297431"/>
        <c:crossesAt val="0"/>
        <c:auto val="1"/>
        <c:lblOffset val="100"/>
        <c:tickLblSkip val="20"/>
        <c:tickMarkSkip val="10"/>
        <c:noMultiLvlLbl val="0"/>
      </c:catAx>
      <c:valAx>
        <c:axId val="42297431"/>
        <c:scaling>
          <c:orientation val="minMax"/>
          <c:max val="40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64352038"/>
        <c:crossesAt val="1"/>
        <c:crossBetween val="between"/>
        <c:dispUnits/>
        <c:majorUnit val="5"/>
        <c:minorUnit val="0.08"/>
      </c:valAx>
    </c:plotArea>
    <c:legend>
      <c:legendPos val="r"/>
      <c:layout>
        <c:manualLayout>
          <c:xMode val="edge"/>
          <c:yMode val="edge"/>
          <c:x val="0.17075"/>
          <c:y val="0.15875"/>
          <c:w val="0.799"/>
          <c:h val="0.18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15: Cohort fraction inheriting more than bottom 50% lifetime labor resources (cohorts born in 1820-2020)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75"/>
          <c:w val="0.975"/>
          <c:h val="0.88525"/>
        </c:manualLayout>
      </c:layout>
      <c:lineChart>
        <c:grouping val="standard"/>
        <c:varyColors val="0"/>
        <c:ser>
          <c:idx val="1"/>
          <c:order val="0"/>
          <c:tx>
            <c:v>benchmark scenario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DataFigures!$A$10:$A$210</c:f>
              <c:numCache>
                <c:ptCount val="20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</c:numCache>
            </c:numRef>
          </c:cat>
          <c:val>
            <c:numRef>
              <c:f>DataFigures!$V$10:$V$210</c:f>
              <c:numCache>
                <c:ptCount val="201"/>
                <c:pt idx="0">
                  <c:v>0.09468832575306159</c:v>
                </c:pt>
                <c:pt idx="10">
                  <c:v>0.09982904849733308</c:v>
                </c:pt>
                <c:pt idx="20">
                  <c:v>0.0961105455938417</c:v>
                </c:pt>
                <c:pt idx="30">
                  <c:v>0.08953066265894136</c:v>
                </c:pt>
                <c:pt idx="40">
                  <c:v>0.08140506796190762</c:v>
                </c:pt>
                <c:pt idx="50">
                  <c:v>0.07785016671449677</c:v>
                </c:pt>
                <c:pt idx="60">
                  <c:v>0.06852591411336702</c:v>
                </c:pt>
                <c:pt idx="70">
                  <c:v>0.04644794742402454</c:v>
                </c:pt>
                <c:pt idx="80">
                  <c:v>0.026353191939623676</c:v>
                </c:pt>
                <c:pt idx="90">
                  <c:v>0.024814461807720716</c:v>
                </c:pt>
                <c:pt idx="100">
                  <c:v>0.023116096909133976</c:v>
                </c:pt>
                <c:pt idx="110">
                  <c:v>0.03658145580270178</c:v>
                </c:pt>
                <c:pt idx="120">
                  <c:v>0.047181709370174796</c:v>
                </c:pt>
                <c:pt idx="130">
                  <c:v>0.0520093362336013</c:v>
                </c:pt>
                <c:pt idx="140">
                  <c:v>0.08213010200213881</c:v>
                </c:pt>
                <c:pt idx="150">
                  <c:v>0.11824659410696695</c:v>
                </c:pt>
                <c:pt idx="160">
                  <c:v>0.1247290631173276</c:v>
                </c:pt>
                <c:pt idx="170">
                  <c:v>0.13129437982265033</c:v>
                </c:pt>
                <c:pt idx="180">
                  <c:v>0.1218034046782122</c:v>
                </c:pt>
                <c:pt idx="190">
                  <c:v>0.1309907744714953</c:v>
                </c:pt>
                <c:pt idx="200">
                  <c:v>0.14534039710595192</c:v>
                </c:pt>
              </c:numCache>
            </c:numRef>
          </c:val>
          <c:smooth val="0"/>
        </c:ser>
        <c:ser>
          <c:idx val="2"/>
          <c:order val="1"/>
          <c:tx>
            <c:v>low-growth, high-return scenario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DataFigures!$AA$10:$AA$210</c:f>
              <c:numCache>
                <c:ptCount val="201"/>
                <c:pt idx="130">
                  <c:v>0.0520093362336013</c:v>
                </c:pt>
                <c:pt idx="140">
                  <c:v>0.08213010200213881</c:v>
                </c:pt>
                <c:pt idx="150">
                  <c:v>0.12368815322242535</c:v>
                </c:pt>
                <c:pt idx="160">
                  <c:v>0.15215269739645004</c:v>
                </c:pt>
                <c:pt idx="170">
                  <c:v>0.18953869621719277</c:v>
                </c:pt>
                <c:pt idx="180">
                  <c:v>0.1990283453756052</c:v>
                </c:pt>
                <c:pt idx="190">
                  <c:v>0.23327938981092372</c:v>
                </c:pt>
                <c:pt idx="200">
                  <c:v>0.27701791603994713</c:v>
                </c:pt>
              </c:numCache>
            </c:numRef>
          </c:val>
          <c:smooth val="0"/>
        </c:ser>
        <c:marker val="1"/>
        <c:axId val="45132560"/>
        <c:axId val="3539857"/>
      </c:lineChart>
      <c:catAx>
        <c:axId val="45132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150" b="0" i="0" u="none" baseline="0">
                <a:latin typeface="Arial"/>
                <a:ea typeface="Arial"/>
                <a:cs typeface="Arial"/>
              </a:defRPr>
            </a:pPr>
          </a:p>
        </c:txPr>
        <c:crossAx val="3539857"/>
        <c:crossesAt val="0"/>
        <c:auto val="1"/>
        <c:lblOffset val="100"/>
        <c:tickLblSkip val="20"/>
        <c:tickMarkSkip val="10"/>
        <c:noMultiLvlLbl val="0"/>
      </c:catAx>
      <c:valAx>
        <c:axId val="3539857"/>
        <c:scaling>
          <c:orientation val="minMax"/>
          <c:max val="0.2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45132560"/>
        <c:crossesAt val="1"/>
        <c:crossBetween val="between"/>
        <c:dispUnits/>
        <c:majorUnit val="0.04"/>
        <c:minorUnit val="0.04"/>
      </c:valAx>
    </c:plotArea>
    <c:legend>
      <c:legendPos val="r"/>
      <c:layout>
        <c:manualLayout>
          <c:xMode val="edge"/>
          <c:yMode val="edge"/>
          <c:x val="0.24175"/>
          <c:y val="0.2195"/>
          <c:w val="0.47825"/>
          <c:h val="0.234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Figure 6: Steady-state cross-sectional age-wealth profile 
  in the class saving/dynastic model (s</a:t>
            </a:r>
            <a:r>
              <a:rPr lang="en-US" cap="none" sz="1750" b="1" i="0" u="none" baseline="-25000">
                <a:latin typeface="Arial"/>
                <a:ea typeface="Arial"/>
                <a:cs typeface="Arial"/>
              </a:rPr>
              <a:t>L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=0, s</a:t>
            </a:r>
            <a:r>
              <a:rPr lang="en-US" cap="none" sz="1750" b="1" i="0" u="none" baseline="-25000">
                <a:latin typeface="Arial"/>
                <a:ea typeface="Arial"/>
                <a:cs typeface="Arial"/>
              </a:rPr>
              <a:t>K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&gt;0)
   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035"/>
          <c:w val="0.97625"/>
          <c:h val="0.8965"/>
        </c:manualLayout>
      </c:layout>
      <c:lineChart>
        <c:grouping val="standard"/>
        <c:varyColors val="0"/>
        <c:ser>
          <c:idx val="1"/>
          <c:order val="0"/>
          <c:tx>
            <c:v>(average wealth of age group)/(average wealth of adults)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'datafig6-7old'!$A$7:$A$17</c:f>
              <c:strCache>
                <c:ptCount val="11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I=40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D=70</c:v>
                </c:pt>
              </c:strCache>
            </c:strRef>
          </c:cat>
          <c:val>
            <c:numRef>
              <c:f>'datafig6-7old'!$B$7:$B$17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1.6666666666666667</c:v>
                </c:pt>
                <c:pt idx="5">
                  <c:v>1.6666666666666667</c:v>
                </c:pt>
                <c:pt idx="6">
                  <c:v>1.6666666666666667</c:v>
                </c:pt>
                <c:pt idx="7">
                  <c:v>1.6666666666666667</c:v>
                </c:pt>
                <c:pt idx="8">
                  <c:v>1.6666666666666667</c:v>
                </c:pt>
                <c:pt idx="9">
                  <c:v>1.6666666666666667</c:v>
                </c:pt>
                <c:pt idx="10">
                  <c:v>1.6666666666666667</c:v>
                </c:pt>
              </c:numCache>
            </c:numRef>
          </c:val>
          <c:smooth val="0"/>
        </c:ser>
        <c:marker val="1"/>
        <c:axId val="31858714"/>
        <c:axId val="18292971"/>
      </c:lineChart>
      <c:catAx>
        <c:axId val="3185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18292971"/>
        <c:crossesAt val="0"/>
        <c:auto val="1"/>
        <c:lblOffset val="100"/>
        <c:tickLblSkip val="1"/>
        <c:noMultiLvlLbl val="0"/>
      </c:catAx>
      <c:valAx>
        <c:axId val="18292971"/>
        <c:scaling>
          <c:orientation val="minMax"/>
          <c:max val="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31858714"/>
        <c:crossesAt val="1"/>
        <c:crossBetween val="between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53325"/>
          <c:y val="0.3965"/>
          <c:w val="0.37425"/>
          <c:h val="0.238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Figure 7: Steady-state cross-sectional age-wealth profile in the class saving/dynastic model with demographic noise
   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95"/>
          <c:w val="0.97625"/>
          <c:h val="0.9005"/>
        </c:manualLayout>
      </c:layout>
      <c:lineChart>
        <c:grouping val="standard"/>
        <c:varyColors val="0"/>
        <c:ser>
          <c:idx val="1"/>
          <c:order val="0"/>
          <c:tx>
            <c:v>(average wealth of age group)/(average wealth of adults)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'datafig6-7old'!$A$7:$A$17</c:f>
              <c:strCache>
                <c:ptCount val="11"/>
                <c:pt idx="0">
                  <c:v>A=20</c:v>
                </c:pt>
                <c:pt idx="1">
                  <c:v>25</c:v>
                </c:pt>
                <c:pt idx="2">
                  <c:v>H=30</c:v>
                </c:pt>
                <c:pt idx="3">
                  <c:v>35</c:v>
                </c:pt>
                <c:pt idx="4">
                  <c:v>I=40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D=70</c:v>
                </c:pt>
              </c:strCache>
            </c:strRef>
          </c:cat>
          <c:val>
            <c:numRef>
              <c:f>'datafig6-7old'!$C$7:$C$17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0.4166666666666667</c:v>
                </c:pt>
                <c:pt idx="4">
                  <c:v>0.8333333333333334</c:v>
                </c:pt>
                <c:pt idx="5">
                  <c:v>1.25</c:v>
                </c:pt>
                <c:pt idx="6">
                  <c:v>1.6666666666666667</c:v>
                </c:pt>
                <c:pt idx="7">
                  <c:v>1.6666666666666667</c:v>
                </c:pt>
                <c:pt idx="8">
                  <c:v>1.6666666666666667</c:v>
                </c:pt>
                <c:pt idx="9">
                  <c:v>1.6666666666666667</c:v>
                </c:pt>
                <c:pt idx="10">
                  <c:v>1.6666666666666667</c:v>
                </c:pt>
              </c:numCache>
            </c:numRef>
          </c:val>
          <c:smooth val="0"/>
        </c:ser>
        <c:marker val="1"/>
        <c:axId val="30419012"/>
        <c:axId val="5335653"/>
      </c:lineChart>
      <c:catAx>
        <c:axId val="30419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5335653"/>
        <c:crossesAt val="0"/>
        <c:auto val="1"/>
        <c:lblOffset val="100"/>
        <c:tickLblSkip val="1"/>
        <c:noMultiLvlLbl val="0"/>
      </c:catAx>
      <c:valAx>
        <c:axId val="5335653"/>
        <c:scaling>
          <c:orientation val="minMax"/>
          <c:max val="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30419012"/>
        <c:crossesAt val="1"/>
        <c:crossBetween val="between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55825"/>
          <c:y val="0.4855"/>
          <c:w val="0.37425"/>
          <c:h val="0.238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Figure 2: Wealth-income ratio in France 1820-2008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8225"/>
          <c:h val="0.91325"/>
        </c:manualLayout>
      </c:layout>
      <c:lineChart>
        <c:grouping val="standard"/>
        <c:varyColors val="0"/>
        <c:ser>
          <c:idx val="0"/>
          <c:order val="0"/>
          <c:tx>
            <c:v>Aggregate private wealth as a fraction of national income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DataFigures!$D$10:$D$199</c:f>
              <c:numCache>
                <c:ptCount val="190"/>
                <c:pt idx="0">
                  <c:v>5.486973097413837</c:v>
                </c:pt>
                <c:pt idx="10">
                  <c:v>5.912135961297251</c:v>
                </c:pt>
                <c:pt idx="20">
                  <c:v>5.771221703745144</c:v>
                </c:pt>
                <c:pt idx="30">
                  <c:v>5.926336508019716</c:v>
                </c:pt>
                <c:pt idx="40">
                  <c:v>6.325116046829043</c:v>
                </c:pt>
                <c:pt idx="50">
                  <c:v>6.437699018536356</c:v>
                </c:pt>
                <c:pt idx="60">
                  <c:v>7.0243751072825065</c:v>
                </c:pt>
                <c:pt idx="70">
                  <c:v>6.740987591192421</c:v>
                </c:pt>
                <c:pt idx="80">
                  <c:v>6.748751068961122</c:v>
                </c:pt>
                <c:pt idx="90">
                  <c:v>6.544376297588285</c:v>
                </c:pt>
                <c:pt idx="100">
                  <c:v>3.1576911365399614</c:v>
                </c:pt>
                <c:pt idx="110">
                  <c:v>3.9536808536448844</c:v>
                </c:pt>
                <c:pt idx="120">
                  <c:v>3.6045214388868487</c:v>
                </c:pt>
                <c:pt idx="130">
                  <c:v>2.1478816359188344</c:v>
                </c:pt>
                <c:pt idx="140">
                  <c:v>2.648859330190022</c:v>
                </c:pt>
                <c:pt idx="150">
                  <c:v>2.8619724286236075</c:v>
                </c:pt>
                <c:pt idx="160">
                  <c:v>3.009659194407428</c:v>
                </c:pt>
                <c:pt idx="170">
                  <c:v>3.278133024587666</c:v>
                </c:pt>
                <c:pt idx="180">
                  <c:v>4.560070023847549</c:v>
                </c:pt>
                <c:pt idx="188">
                  <c:v>5.627398008059177</c:v>
                </c:pt>
              </c:numCache>
            </c:numRef>
          </c:val>
          <c:smooth val="0"/>
        </c:ser>
        <c:marker val="1"/>
        <c:axId val="19279854"/>
        <c:axId val="39300959"/>
      </c:lineChart>
      <c:catAx>
        <c:axId val="1927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75" b="0" i="0" u="none" baseline="0">
                <a:latin typeface="Arial"/>
                <a:ea typeface="Arial"/>
                <a:cs typeface="Arial"/>
              </a:defRPr>
            </a:pPr>
          </a:p>
        </c:txPr>
        <c:crossAx val="39300959"/>
        <c:crossesAt val="0"/>
        <c:auto val="1"/>
        <c:lblOffset val="100"/>
        <c:tickLblSkip val="20"/>
        <c:tickMarkSkip val="20"/>
        <c:noMultiLvlLbl val="0"/>
      </c:catAx>
      <c:valAx>
        <c:axId val="39300959"/>
        <c:scaling>
          <c:orientation val="minMax"/>
          <c:max val="9"/>
          <c:min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50" b="0" i="0" u="none" baseline="0">
                <a:latin typeface="Arial"/>
                <a:ea typeface="Arial"/>
                <a:cs typeface="Arial"/>
              </a:defRPr>
            </a:pPr>
          </a:p>
        </c:txPr>
        <c:crossAx val="19279854"/>
        <c:crossesAt val="1"/>
        <c:crossBetween val="between"/>
        <c:dispUnits/>
        <c:majorUnit val="1"/>
        <c:minorUnit val="0.016"/>
      </c:valAx>
    </c:plotArea>
    <c:legend>
      <c:legendPos val="r"/>
      <c:layout>
        <c:manualLayout>
          <c:xMode val="edge"/>
          <c:yMode val="edge"/>
          <c:x val="0.55525"/>
          <c:y val="0.1335"/>
          <c:w val="0.37425"/>
          <c:h val="0.238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Figure 3: Mortality rate in France, 1820-2100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8225"/>
          <c:h val="0.9215"/>
        </c:manualLayout>
      </c:layout>
      <c:lineChart>
        <c:grouping val="standard"/>
        <c:varyColors val="0"/>
        <c:ser>
          <c:idx val="0"/>
          <c:order val="0"/>
          <c:tx>
            <c:v>Adult mortality rate (20-yr-old &amp; over)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DataFigures!$A$10:$A$290</c:f>
              <c:numCache>
                <c:ptCount val="28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  <c:pt idx="210">
                  <c:v>2030</c:v>
                </c:pt>
                <c:pt idx="220">
                  <c:v>2040</c:v>
                </c:pt>
                <c:pt idx="230">
                  <c:v>2050</c:v>
                </c:pt>
                <c:pt idx="240">
                  <c:v>2060</c:v>
                </c:pt>
                <c:pt idx="250">
                  <c:v>2070</c:v>
                </c:pt>
                <c:pt idx="260">
                  <c:v>2080</c:v>
                </c:pt>
                <c:pt idx="270">
                  <c:v>2090</c:v>
                </c:pt>
                <c:pt idx="280">
                  <c:v>2100</c:v>
                </c:pt>
              </c:numCache>
            </c:numRef>
          </c:cat>
          <c:val>
            <c:numRef>
              <c:f>DataFigures!$E$10:$E$290</c:f>
              <c:numCache>
                <c:ptCount val="281"/>
                <c:pt idx="0">
                  <c:v>0.022240744674995646</c:v>
                </c:pt>
                <c:pt idx="10">
                  <c:v>0.022083348748568016</c:v>
                </c:pt>
                <c:pt idx="20">
                  <c:v>0.02213264424778684</c:v>
                </c:pt>
                <c:pt idx="30">
                  <c:v>0.02103100074748498</c:v>
                </c:pt>
                <c:pt idx="40">
                  <c:v>0.021550260924712187</c:v>
                </c:pt>
                <c:pt idx="50">
                  <c:v>0.021725639317292766</c:v>
                </c:pt>
                <c:pt idx="60">
                  <c:v>0.021892821878877856</c:v>
                </c:pt>
                <c:pt idx="70">
                  <c:v>0.022002880248547872</c:v>
                </c:pt>
                <c:pt idx="80">
                  <c:v>0.022403370357432225</c:v>
                </c:pt>
                <c:pt idx="90">
                  <c:v>0.021313480341917327</c:v>
                </c:pt>
                <c:pt idx="100">
                  <c:v>0.020557902854581513</c:v>
                </c:pt>
                <c:pt idx="110">
                  <c:v>0.019682599002575497</c:v>
                </c:pt>
                <c:pt idx="120">
                  <c:v>0.017356242891208948</c:v>
                </c:pt>
                <c:pt idx="130">
                  <c:v>0.016313283950340242</c:v>
                </c:pt>
                <c:pt idx="140">
                  <c:v>0.015931659442654567</c:v>
                </c:pt>
                <c:pt idx="150">
                  <c:v>0.014921947188241491</c:v>
                </c:pt>
                <c:pt idx="160">
                  <c:v>0.013614787624706994</c:v>
                </c:pt>
                <c:pt idx="170">
                  <c:v>0.012291322380605218</c:v>
                </c:pt>
                <c:pt idx="180">
                  <c:v>0.01158315711641757</c:v>
                </c:pt>
                <c:pt idx="190">
                  <c:v>0.01192261305034149</c:v>
                </c:pt>
                <c:pt idx="200">
                  <c:v>0.01211967086295038</c:v>
                </c:pt>
                <c:pt idx="210">
                  <c:v>0.012657687984886503</c:v>
                </c:pt>
                <c:pt idx="220">
                  <c:v>0.013906278972444999</c:v>
                </c:pt>
                <c:pt idx="230">
                  <c:v>0.01432497218550042</c:v>
                </c:pt>
                <c:pt idx="240">
                  <c:v>0.014517755649945516</c:v>
                </c:pt>
                <c:pt idx="250">
                  <c:v>0.01434141166326448</c:v>
                </c:pt>
                <c:pt idx="260">
                  <c:v>0.014292009050276114</c:v>
                </c:pt>
                <c:pt idx="270">
                  <c:v>0.014417814300218781</c:v>
                </c:pt>
                <c:pt idx="280">
                  <c:v>0.014460925420245484</c:v>
                </c:pt>
              </c:numCache>
            </c:numRef>
          </c:val>
          <c:smooth val="0"/>
        </c:ser>
        <c:marker val="1"/>
        <c:axId val="18164312"/>
        <c:axId val="29261081"/>
      </c:lineChart>
      <c:catAx>
        <c:axId val="18164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29261081"/>
        <c:crossesAt val="0"/>
        <c:auto val="1"/>
        <c:lblOffset val="100"/>
        <c:tickLblSkip val="20"/>
        <c:tickMarkSkip val="20"/>
        <c:noMultiLvlLbl val="0"/>
      </c:catAx>
      <c:valAx>
        <c:axId val="29261081"/>
        <c:scaling>
          <c:orientation val="minMax"/>
          <c:max val="0.03"/>
          <c:min val="0.01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18164312"/>
        <c:crossesAt val="1"/>
        <c:crossBetween val="between"/>
        <c:dispUnits/>
        <c:majorUnit val="0.005"/>
        <c:minorUnit val="0.005"/>
      </c:valAx>
    </c:plotArea>
    <c:legend>
      <c:legendPos val="r"/>
      <c:layout>
        <c:manualLayout>
          <c:xMode val="edge"/>
          <c:yMode val="edge"/>
          <c:x val="0.52425"/>
          <c:y val="0.19725"/>
          <c:w val="0.37825"/>
          <c:h val="0.2147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Figure 4: The ratio between average wealth of decedents and average wealth of the living France 1820-2008 </a:t>
            </a:r>
          </a:p>
        </c:rich>
      </c:tx>
      <c:layout>
        <c:manualLayout>
          <c:xMode val="factor"/>
          <c:yMode val="factor"/>
          <c:x val="0.007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125"/>
          <c:w val="0.976"/>
          <c:h val="0.89875"/>
        </c:manualLayout>
      </c:layout>
      <c:lineChart>
        <c:grouping val="standard"/>
        <c:varyColors val="0"/>
        <c:ser>
          <c:idx val="0"/>
          <c:order val="0"/>
          <c:tx>
            <c:v>µ (excluding inter-vivos gifts)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DataFigures!$F$10:$F$199</c:f>
              <c:numCache>
                <c:ptCount val="190"/>
                <c:pt idx="0">
                  <c:v>1.2325176638874071</c:v>
                </c:pt>
                <c:pt idx="10">
                  <c:v>1.1671525309030093</c:v>
                </c:pt>
                <c:pt idx="20">
                  <c:v>1.1852887413863078</c:v>
                </c:pt>
                <c:pt idx="30">
                  <c:v>1.203128115017176</c:v>
                </c:pt>
                <c:pt idx="40">
                  <c:v>1.1365306690368353</c:v>
                </c:pt>
                <c:pt idx="50">
                  <c:v>1.2795444446729485</c:v>
                </c:pt>
                <c:pt idx="60">
                  <c:v>1.3157446357816744</c:v>
                </c:pt>
                <c:pt idx="70">
                  <c:v>1.3647675718020258</c:v>
                </c:pt>
                <c:pt idx="80">
                  <c:v>1.3446964842959512</c:v>
                </c:pt>
                <c:pt idx="90">
                  <c:v>1.359413626318179</c:v>
                </c:pt>
                <c:pt idx="100">
                  <c:v>1.2082849554256514</c:v>
                </c:pt>
                <c:pt idx="110">
                  <c:v>1.1350466934936079</c:v>
                </c:pt>
                <c:pt idx="120">
                  <c:v>0.9423087647569725</c:v>
                </c:pt>
                <c:pt idx="130">
                  <c:v>0.9693223782178014</c:v>
                </c:pt>
                <c:pt idx="140">
                  <c:v>1.0926023714695456</c:v>
                </c:pt>
                <c:pt idx="150">
                  <c:v>1.1327640440521467</c:v>
                </c:pt>
                <c:pt idx="160">
                  <c:v>1.1472781516103756</c:v>
                </c:pt>
                <c:pt idx="170">
                  <c:v>1.1621859524466314</c:v>
                </c:pt>
                <c:pt idx="180">
                  <c:v>1.2186634641997722</c:v>
                </c:pt>
                <c:pt idx="188">
                  <c:v>1.227422950844392</c:v>
                </c:pt>
              </c:numCache>
            </c:numRef>
          </c:val>
          <c:smooth val="0"/>
        </c:ser>
        <c:ser>
          <c:idx val="1"/>
          <c:order val="1"/>
          <c:tx>
            <c:v>µ* (including inter-vivos gifts)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DataFigures!$G$10:$G$199</c:f>
              <c:numCache>
                <c:ptCount val="190"/>
                <c:pt idx="0">
                  <c:v>1.6647937834380944</c:v>
                </c:pt>
                <c:pt idx="10">
                  <c:v>1.593677617800443</c:v>
                </c:pt>
                <c:pt idx="20">
                  <c:v>1.6482958661198626</c:v>
                </c:pt>
                <c:pt idx="30">
                  <c:v>1.6061822563419896</c:v>
                </c:pt>
                <c:pt idx="40">
                  <c:v>1.4822498500595414</c:v>
                </c:pt>
                <c:pt idx="50">
                  <c:v>1.5913002895874748</c:v>
                </c:pt>
                <c:pt idx="60">
                  <c:v>1.5890395463055742</c:v>
                </c:pt>
                <c:pt idx="70">
                  <c:v>1.608733118636088</c:v>
                </c:pt>
                <c:pt idx="80">
                  <c:v>1.5942943162129068</c:v>
                </c:pt>
                <c:pt idx="90">
                  <c:v>1.6247826850308609</c:v>
                </c:pt>
                <c:pt idx="100">
                  <c:v>1.5103561942820645</c:v>
                </c:pt>
                <c:pt idx="110">
                  <c:v>1.41880836686701</c:v>
                </c:pt>
                <c:pt idx="120">
                  <c:v>1.2179677535894542</c:v>
                </c:pt>
                <c:pt idx="130">
                  <c:v>1.241733642271584</c:v>
                </c:pt>
                <c:pt idx="140">
                  <c:v>1.383814607768469</c:v>
                </c:pt>
                <c:pt idx="150">
                  <c:v>1.449833128862075</c:v>
                </c:pt>
                <c:pt idx="160">
                  <c:v>1.5562477820648808</c:v>
                </c:pt>
                <c:pt idx="170">
                  <c:v>1.9184412191457956</c:v>
                </c:pt>
                <c:pt idx="180">
                  <c:v>2.200312836494148</c:v>
                </c:pt>
                <c:pt idx="188">
                  <c:v>2.2284154387306088</c:v>
                </c:pt>
              </c:numCache>
            </c:numRef>
          </c:val>
          <c:smooth val="0"/>
        </c:ser>
        <c:marker val="1"/>
        <c:axId val="62023138"/>
        <c:axId val="21337331"/>
      </c:lineChart>
      <c:catAx>
        <c:axId val="62023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21337331"/>
        <c:crossesAt val="0"/>
        <c:auto val="1"/>
        <c:lblOffset val="100"/>
        <c:tickLblSkip val="20"/>
        <c:tickMarkSkip val="20"/>
        <c:noMultiLvlLbl val="0"/>
      </c:catAx>
      <c:valAx>
        <c:axId val="21337331"/>
        <c:scaling>
          <c:orientation val="minMax"/>
          <c:max val="2.4"/>
          <c:min val="0.8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62023138"/>
        <c:crossesAt val="1"/>
        <c:crossBetween val="between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325"/>
          <c:y val="0.1625"/>
          <c:w val="0.37425"/>
          <c:h val="0.238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Figure 5: Inheritance flow vs mortality rate in France, 1820-2008 </a:t>
            </a:r>
          </a:p>
        </c:rich>
      </c:tx>
      <c:layout>
        <c:manualLayout>
          <c:xMode val="factor"/>
          <c:yMode val="factor"/>
          <c:x val="0.00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275"/>
          <c:w val="0.96725"/>
          <c:h val="0.91475"/>
        </c:manualLayout>
      </c:layout>
      <c:lineChart>
        <c:grouping val="standard"/>
        <c:varyColors val="0"/>
        <c:ser>
          <c:idx val="1"/>
          <c:order val="0"/>
          <c:tx>
            <c:v>Annual inheritance flow as a fraction of aggregate private wealth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DataFigures!$A$10:$A$198</c:f>
              <c:numCache>
                <c:ptCount val="189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DataFigures!$H$10:$H$198</c:f>
              <c:numCache>
                <c:ptCount val="189"/>
                <c:pt idx="0">
                  <c:v>0.03702625347396665</c:v>
                </c:pt>
                <c:pt idx="10">
                  <c:v>0.03519373862667427</c:v>
                </c:pt>
                <c:pt idx="20">
                  <c:v>0.0364811460199286</c:v>
                </c:pt>
                <c:pt idx="30">
                  <c:v>0.0337796202337255</c:v>
                </c:pt>
                <c:pt idx="40">
                  <c:v>0.031942871024398634</c:v>
                </c:pt>
                <c:pt idx="50">
                  <c:v>0.03457201613708101</c:v>
                </c:pt>
                <c:pt idx="60">
                  <c:v>0.03478855974576082</c:v>
                </c:pt>
                <c:pt idx="70">
                  <c:v>0.035396762161222804</c:v>
                </c:pt>
                <c:pt idx="80">
                  <c:v>0.03571756602486691</c:v>
                </c:pt>
                <c:pt idx="90">
                  <c:v>0.0346297738172929</c:v>
                </c:pt>
                <c:pt idx="100">
                  <c:v>0.031049622922224445</c:v>
                </c:pt>
                <c:pt idx="110">
                  <c:v>0.02791965354407176</c:v>
                </c:pt>
                <c:pt idx="120">
                  <c:v>0.025943399805025004</c:v>
                </c:pt>
                <c:pt idx="130">
                  <c:v>0.02025727455641834</c:v>
                </c:pt>
                <c:pt idx="140">
                  <c:v>0.022051136418508886</c:v>
                </c:pt>
                <c:pt idx="150">
                  <c:v>0.02163272353328863</c:v>
                </c:pt>
                <c:pt idx="160">
                  <c:v>0.02112325497234052</c:v>
                </c:pt>
                <c:pt idx="170">
                  <c:v>0.023568246480563958</c:v>
                </c:pt>
                <c:pt idx="180">
                  <c:v>0.02564271491283498</c:v>
                </c:pt>
                <c:pt idx="188">
                  <c:v>0.025811342324733248</c:v>
                </c:pt>
              </c:numCache>
            </c:numRef>
          </c:val>
          <c:smooth val="0"/>
        </c:ser>
        <c:ser>
          <c:idx val="0"/>
          <c:order val="1"/>
          <c:tx>
            <c:v>Adult mortality rate (20-yr-old &amp; over)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DataFigures!$A$10:$A$198</c:f>
              <c:numCache>
                <c:ptCount val="189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DataFigures!$E$10:$E$200</c:f>
              <c:numCache>
                <c:ptCount val="191"/>
                <c:pt idx="0">
                  <c:v>0.022240744674995646</c:v>
                </c:pt>
                <c:pt idx="10">
                  <c:v>0.022083348748568016</c:v>
                </c:pt>
                <c:pt idx="20">
                  <c:v>0.02213264424778684</c:v>
                </c:pt>
                <c:pt idx="30">
                  <c:v>0.02103100074748498</c:v>
                </c:pt>
                <c:pt idx="40">
                  <c:v>0.021550260924712187</c:v>
                </c:pt>
                <c:pt idx="50">
                  <c:v>0.021725639317292766</c:v>
                </c:pt>
                <c:pt idx="60">
                  <c:v>0.021892821878877856</c:v>
                </c:pt>
                <c:pt idx="70">
                  <c:v>0.022002880248547872</c:v>
                </c:pt>
                <c:pt idx="80">
                  <c:v>0.022403370357432225</c:v>
                </c:pt>
                <c:pt idx="90">
                  <c:v>0.021313480341917327</c:v>
                </c:pt>
                <c:pt idx="100">
                  <c:v>0.020557902854581513</c:v>
                </c:pt>
                <c:pt idx="110">
                  <c:v>0.019682599002575497</c:v>
                </c:pt>
                <c:pt idx="120">
                  <c:v>0.017356242891208948</c:v>
                </c:pt>
                <c:pt idx="130">
                  <c:v>0.016313283950340242</c:v>
                </c:pt>
                <c:pt idx="140">
                  <c:v>0.015931659442654567</c:v>
                </c:pt>
                <c:pt idx="150">
                  <c:v>0.014921947188241491</c:v>
                </c:pt>
                <c:pt idx="160">
                  <c:v>0.013614787624706994</c:v>
                </c:pt>
                <c:pt idx="170">
                  <c:v>0.012291322380605218</c:v>
                </c:pt>
                <c:pt idx="180">
                  <c:v>0.01158315711641757</c:v>
                </c:pt>
                <c:pt idx="190">
                  <c:v>0.01192261305034149</c:v>
                </c:pt>
              </c:numCache>
            </c:numRef>
          </c:val>
          <c:smooth val="0"/>
        </c:ser>
        <c:marker val="1"/>
        <c:axId val="57818252"/>
        <c:axId val="50602221"/>
      </c:lineChart>
      <c:catAx>
        <c:axId val="5781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0602221"/>
        <c:crossesAt val="0"/>
        <c:auto val="1"/>
        <c:lblOffset val="100"/>
        <c:tickLblSkip val="20"/>
        <c:tickMarkSkip val="20"/>
        <c:noMultiLvlLbl val="0"/>
      </c:catAx>
      <c:valAx>
        <c:axId val="50602221"/>
        <c:scaling>
          <c:orientation val="minMax"/>
          <c:max val="0.045"/>
          <c:min val="0.01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57818252"/>
        <c:crossesAt val="1"/>
        <c:crossBetween val="between"/>
        <c:dispUnits/>
        <c:majorUnit val="0.005"/>
        <c:minorUnit val="0.005"/>
      </c:valAx>
    </c:plotArea>
    <c:legend>
      <c:legendPos val="r"/>
      <c:layout>
        <c:manualLayout>
          <c:xMode val="edge"/>
          <c:yMode val="edge"/>
          <c:x val="0.52325"/>
          <c:y val="0.145"/>
          <c:w val="0.44775"/>
          <c:h val="0.210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Figure 6: Steady-state cross-sectional age-wealth profile 
  in the class saving/dynastic model (s</a:t>
            </a:r>
            <a:r>
              <a:rPr lang="en-US" cap="none" sz="1750" b="1" i="0" u="none" baseline="-25000">
                <a:latin typeface="Arial"/>
                <a:ea typeface="Arial"/>
                <a:cs typeface="Arial"/>
              </a:rPr>
              <a:t>L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=0, s</a:t>
            </a:r>
            <a:r>
              <a:rPr lang="en-US" cap="none" sz="1750" b="1" i="0" u="none" baseline="-25000">
                <a:latin typeface="Arial"/>
                <a:ea typeface="Arial"/>
                <a:cs typeface="Arial"/>
              </a:rPr>
              <a:t>K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&gt;0)
   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035"/>
          <c:w val="0.9765"/>
          <c:h val="0.8965"/>
        </c:manualLayout>
      </c:layout>
      <c:lineChart>
        <c:grouping val="standard"/>
        <c:varyColors val="0"/>
        <c:ser>
          <c:idx val="1"/>
          <c:order val="0"/>
          <c:tx>
            <c:v>(average wealth of age group)/(average wealth of adults)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'datafig6-7'!$A$7:$A$57</c:f>
              <c:strCache>
                <c:ptCount val="51"/>
                <c:pt idx="0">
                  <c:v>A=20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H=30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I=40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D=70</c:v>
                </c:pt>
              </c:strCache>
            </c:strRef>
          </c:cat>
          <c:val>
            <c:numRef>
              <c:f>'datafig6-7'!$B$7:$B$57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1.6666666666666667</c:v>
                </c:pt>
                <c:pt idx="21">
                  <c:v>1.6666666666666667</c:v>
                </c:pt>
                <c:pt idx="22">
                  <c:v>1.6666666666666667</c:v>
                </c:pt>
                <c:pt idx="23">
                  <c:v>1.6666666666666667</c:v>
                </c:pt>
                <c:pt idx="24">
                  <c:v>1.6666666666666667</c:v>
                </c:pt>
                <c:pt idx="25">
                  <c:v>1.6666666666666667</c:v>
                </c:pt>
                <c:pt idx="26">
                  <c:v>1.6666666666666667</c:v>
                </c:pt>
                <c:pt idx="27">
                  <c:v>1.6666666666666667</c:v>
                </c:pt>
                <c:pt idx="28">
                  <c:v>1.6666666666666667</c:v>
                </c:pt>
                <c:pt idx="29">
                  <c:v>1.6666666666666667</c:v>
                </c:pt>
                <c:pt idx="30">
                  <c:v>1.6666666666666667</c:v>
                </c:pt>
                <c:pt idx="31">
                  <c:v>1.6666666666666667</c:v>
                </c:pt>
                <c:pt idx="32">
                  <c:v>1.6666666666666667</c:v>
                </c:pt>
                <c:pt idx="33">
                  <c:v>1.6666666666666667</c:v>
                </c:pt>
                <c:pt idx="34">
                  <c:v>1.6666666666666667</c:v>
                </c:pt>
                <c:pt idx="35">
                  <c:v>1.6666666666666667</c:v>
                </c:pt>
                <c:pt idx="36">
                  <c:v>1.6666666666666667</c:v>
                </c:pt>
                <c:pt idx="37">
                  <c:v>1.6666666666666667</c:v>
                </c:pt>
                <c:pt idx="38">
                  <c:v>1.6666666666666667</c:v>
                </c:pt>
                <c:pt idx="39">
                  <c:v>1.6666666666666667</c:v>
                </c:pt>
                <c:pt idx="40">
                  <c:v>1.6666666666666667</c:v>
                </c:pt>
                <c:pt idx="41">
                  <c:v>1.6666666666666667</c:v>
                </c:pt>
                <c:pt idx="42">
                  <c:v>1.6666666666666667</c:v>
                </c:pt>
                <c:pt idx="43">
                  <c:v>1.6666666666666667</c:v>
                </c:pt>
                <c:pt idx="44">
                  <c:v>1.6666666666666667</c:v>
                </c:pt>
                <c:pt idx="45">
                  <c:v>1.6666666666666667</c:v>
                </c:pt>
                <c:pt idx="46">
                  <c:v>1.6666666666666667</c:v>
                </c:pt>
                <c:pt idx="47">
                  <c:v>1.6666666666666667</c:v>
                </c:pt>
                <c:pt idx="48">
                  <c:v>1.6666666666666667</c:v>
                </c:pt>
                <c:pt idx="49">
                  <c:v>1.6666666666666667</c:v>
                </c:pt>
                <c:pt idx="50">
                  <c:v>1.6666666666666667</c:v>
                </c:pt>
              </c:numCache>
            </c:numRef>
          </c:val>
          <c:smooth val="0"/>
        </c:ser>
        <c:marker val="1"/>
        <c:axId val="52766806"/>
        <c:axId val="5139207"/>
      </c:lineChart>
      <c:catAx>
        <c:axId val="52766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5139207"/>
        <c:crossesAt val="0"/>
        <c:auto val="1"/>
        <c:lblOffset val="100"/>
        <c:tickLblSkip val="5"/>
        <c:tickMarkSkip val="5"/>
        <c:noMultiLvlLbl val="0"/>
      </c:catAx>
      <c:valAx>
        <c:axId val="5139207"/>
        <c:scaling>
          <c:orientation val="minMax"/>
          <c:max val="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52766806"/>
        <c:crossesAt val="1"/>
        <c:crossBetween val="midCat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51375"/>
          <c:y val="0.3965"/>
          <c:w val="0.36825"/>
          <c:h val="0.238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Figure 7: Steady-state cross-sectional age-wealth profile 
  in the class saving model with demographic noise
   </a:t>
            </a:r>
          </a:p>
        </c:rich>
      </c:tx>
      <c:layout>
        <c:manualLayout>
          <c:xMode val="factor"/>
          <c:yMode val="factor"/>
          <c:x val="0.00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035"/>
          <c:w val="0.9765"/>
          <c:h val="0.8965"/>
        </c:manualLayout>
      </c:layout>
      <c:lineChart>
        <c:grouping val="standard"/>
        <c:varyColors val="0"/>
        <c:ser>
          <c:idx val="1"/>
          <c:order val="0"/>
          <c:tx>
            <c:v>(average wealth of age group)/(average wealth of adults)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'datafig6-7'!$A$7:$A$57</c:f>
              <c:strCache>
                <c:ptCount val="51"/>
                <c:pt idx="0">
                  <c:v>A=20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H=30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I=40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D=70</c:v>
                </c:pt>
              </c:strCache>
            </c:strRef>
          </c:cat>
          <c:val>
            <c:numRef>
              <c:f>'datafig6-7'!$C$7:$C$57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0.08333333333333334</c:v>
                </c:pt>
                <c:pt idx="12">
                  <c:v>0.16666666666666669</c:v>
                </c:pt>
                <c:pt idx="13">
                  <c:v>0.25</c:v>
                </c:pt>
                <c:pt idx="14">
                  <c:v>0.33333333333333337</c:v>
                </c:pt>
                <c:pt idx="15">
                  <c:v>0.41666666666666674</c:v>
                </c:pt>
                <c:pt idx="16">
                  <c:v>0.5000000000000001</c:v>
                </c:pt>
                <c:pt idx="17">
                  <c:v>0.5833333333333335</c:v>
                </c:pt>
                <c:pt idx="18">
                  <c:v>0.6666666666666669</c:v>
                </c:pt>
                <c:pt idx="19">
                  <c:v>0.7500000000000002</c:v>
                </c:pt>
                <c:pt idx="20">
                  <c:v>0.8333333333333336</c:v>
                </c:pt>
                <c:pt idx="21">
                  <c:v>0.916666666666667</c:v>
                </c:pt>
                <c:pt idx="22">
                  <c:v>1.0000000000000002</c:v>
                </c:pt>
                <c:pt idx="23">
                  <c:v>1.0833333333333335</c:v>
                </c:pt>
                <c:pt idx="24">
                  <c:v>1.1666666666666667</c:v>
                </c:pt>
                <c:pt idx="25">
                  <c:v>1.25</c:v>
                </c:pt>
                <c:pt idx="26">
                  <c:v>1.3333333333333333</c:v>
                </c:pt>
                <c:pt idx="27">
                  <c:v>1.4166666666666665</c:v>
                </c:pt>
                <c:pt idx="28">
                  <c:v>1.4999999999999998</c:v>
                </c:pt>
                <c:pt idx="29">
                  <c:v>1.583333333333333</c:v>
                </c:pt>
                <c:pt idx="30">
                  <c:v>1.6666666666666667</c:v>
                </c:pt>
                <c:pt idx="31">
                  <c:v>1.6666666666666667</c:v>
                </c:pt>
                <c:pt idx="32">
                  <c:v>1.6666666666666667</c:v>
                </c:pt>
                <c:pt idx="33">
                  <c:v>1.6666666666666667</c:v>
                </c:pt>
                <c:pt idx="34">
                  <c:v>1.6666666666666667</c:v>
                </c:pt>
                <c:pt idx="35">
                  <c:v>1.6666666666666667</c:v>
                </c:pt>
                <c:pt idx="36">
                  <c:v>1.6666666666666667</c:v>
                </c:pt>
                <c:pt idx="37">
                  <c:v>1.6666666666666667</c:v>
                </c:pt>
                <c:pt idx="38">
                  <c:v>1.6666666666666667</c:v>
                </c:pt>
                <c:pt idx="39">
                  <c:v>1.6666666666666667</c:v>
                </c:pt>
                <c:pt idx="40">
                  <c:v>1.6666666666666667</c:v>
                </c:pt>
                <c:pt idx="41">
                  <c:v>1.6666666666666667</c:v>
                </c:pt>
                <c:pt idx="42">
                  <c:v>1.6666666666666667</c:v>
                </c:pt>
                <c:pt idx="43">
                  <c:v>1.6666666666666667</c:v>
                </c:pt>
                <c:pt idx="44">
                  <c:v>1.6666666666666667</c:v>
                </c:pt>
                <c:pt idx="45">
                  <c:v>1.6666666666666667</c:v>
                </c:pt>
                <c:pt idx="46">
                  <c:v>1.6666666666666667</c:v>
                </c:pt>
                <c:pt idx="47">
                  <c:v>1.6666666666666667</c:v>
                </c:pt>
                <c:pt idx="48">
                  <c:v>1.6666666666666667</c:v>
                </c:pt>
                <c:pt idx="49">
                  <c:v>1.6666666666666667</c:v>
                </c:pt>
                <c:pt idx="50">
                  <c:v>1.6666666666666667</c:v>
                </c:pt>
              </c:numCache>
            </c:numRef>
          </c:val>
          <c:smooth val="0"/>
        </c:ser>
        <c:marker val="1"/>
        <c:axId val="46252864"/>
        <c:axId val="13622593"/>
      </c:lineChart>
      <c:catAx>
        <c:axId val="46252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13622593"/>
        <c:crossesAt val="0"/>
        <c:auto val="1"/>
        <c:lblOffset val="100"/>
        <c:tickLblSkip val="5"/>
        <c:tickMarkSkip val="5"/>
        <c:noMultiLvlLbl val="0"/>
      </c:catAx>
      <c:valAx>
        <c:axId val="13622593"/>
        <c:scaling>
          <c:orientation val="minMax"/>
          <c:max val="2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46252864"/>
        <c:crossesAt val="1"/>
        <c:crossBetween val="midCat"/>
        <c:dispUnits/>
        <c:majorUnit val="0.2"/>
        <c:minorUnit val="0.016"/>
      </c:valAx>
    </c:plotArea>
    <c:legend>
      <c:legendPos val="r"/>
      <c:layout>
        <c:manualLayout>
          <c:xMode val="edge"/>
          <c:yMode val="edge"/>
          <c:x val="0.5555"/>
          <c:y val="0.4585"/>
          <c:w val="0.36825"/>
          <c:h val="0.238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Figure 8: Private savings rate in France 1820-2008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225"/>
          <c:h val="0.9115"/>
        </c:manualLayout>
      </c:layout>
      <c:lineChart>
        <c:grouping val="standard"/>
        <c:varyColors val="0"/>
        <c:ser>
          <c:idx val="0"/>
          <c:order val="0"/>
          <c:tx>
            <c:v>Private savings (personal savings + net corporate retained earnings) as a fraction of national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DataFigures!$A$10:$A$199</c:f>
              <c:numCache>
                <c:ptCount val="190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</c:numCache>
            </c:numRef>
          </c:cat>
          <c:val>
            <c:numRef>
              <c:f>DataFigures!$I$10:$I$199</c:f>
              <c:numCache>
                <c:ptCount val="190"/>
                <c:pt idx="0">
                  <c:v>0.08055555555555556</c:v>
                </c:pt>
                <c:pt idx="10">
                  <c:v>0.08185567010309279</c:v>
                </c:pt>
                <c:pt idx="20">
                  <c:v>0.09550847457627118</c:v>
                </c:pt>
                <c:pt idx="30">
                  <c:v>0.10119047619047619</c:v>
                </c:pt>
                <c:pt idx="40">
                  <c:v>0.0929946524064171</c:v>
                </c:pt>
                <c:pt idx="50">
                  <c:v>0.07752427184466018</c:v>
                </c:pt>
                <c:pt idx="60">
                  <c:v>0.09047738693467337</c:v>
                </c:pt>
                <c:pt idx="70">
                  <c:v>0.10009174311926607</c:v>
                </c:pt>
                <c:pt idx="80">
                  <c:v>0.07080724816053549</c:v>
                </c:pt>
                <c:pt idx="90">
                  <c:v>0.08269682348522722</c:v>
                </c:pt>
                <c:pt idx="100">
                  <c:v>0.15330396227277604</c:v>
                </c:pt>
                <c:pt idx="110">
                  <c:v>0.08694819996684285</c:v>
                </c:pt>
                <c:pt idx="120">
                  <c:v>0.031014631185002806</c:v>
                </c:pt>
                <c:pt idx="130">
                  <c:v>0.1267564662271233</c:v>
                </c:pt>
                <c:pt idx="140">
                  <c:v>0.14005236098984047</c:v>
                </c:pt>
                <c:pt idx="150">
                  <c:v>0.13291642838185552</c:v>
                </c:pt>
                <c:pt idx="160">
                  <c:v>0.08136447895200097</c:v>
                </c:pt>
                <c:pt idx="170">
                  <c:v>0.1076520463604775</c:v>
                </c:pt>
                <c:pt idx="180">
                  <c:v>0.09406575353570015</c:v>
                </c:pt>
                <c:pt idx="188">
                  <c:v>0.0817979450635462</c:v>
                </c:pt>
              </c:numCache>
            </c:numRef>
          </c:val>
          <c:smooth val="0"/>
        </c:ser>
        <c:marker val="1"/>
        <c:axId val="55494474"/>
        <c:axId val="29688219"/>
      </c:lineChart>
      <c:catAx>
        <c:axId val="55494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775" b="0" i="0" u="none" baseline="0">
                <a:latin typeface="Arial"/>
                <a:ea typeface="Arial"/>
                <a:cs typeface="Arial"/>
              </a:defRPr>
            </a:pPr>
          </a:p>
        </c:txPr>
        <c:crossAx val="29688219"/>
        <c:crossesAt val="0"/>
        <c:auto val="1"/>
        <c:lblOffset val="100"/>
        <c:tickLblSkip val="20"/>
        <c:tickMarkSkip val="20"/>
        <c:noMultiLvlLbl val="0"/>
      </c:catAx>
      <c:valAx>
        <c:axId val="29688219"/>
        <c:scaling>
          <c:orientation val="minMax"/>
          <c:max val="0.4"/>
          <c:min val="-0.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50" b="0" i="0" u="none" baseline="0">
                <a:latin typeface="Arial"/>
                <a:ea typeface="Arial"/>
                <a:cs typeface="Arial"/>
              </a:defRPr>
            </a:pPr>
          </a:p>
        </c:txPr>
        <c:crossAx val="55494474"/>
        <c:crossesAt val="1"/>
        <c:crossBetween val="between"/>
        <c:dispUnits/>
        <c:majorUnit val="0.1"/>
        <c:minorUnit val="0.0022"/>
      </c:valAx>
    </c:plotArea>
    <c:legend>
      <c:legendPos val="r"/>
      <c:layout>
        <c:manualLayout>
          <c:xMode val="edge"/>
          <c:yMode val="edge"/>
          <c:x val="0.2335"/>
          <c:y val="0.209"/>
          <c:w val="0.61575"/>
          <c:h val="0.19525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Figure 9: Observed vs simulated inheritance flow B/Y, France 1820-2100 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5"/>
          <c:w val="0.98225"/>
          <c:h val="0.8445"/>
        </c:manualLayout>
      </c:layout>
      <c:lineChart>
        <c:grouping val="standard"/>
        <c:varyColors val="0"/>
        <c:ser>
          <c:idx val="0"/>
          <c:order val="0"/>
          <c:tx>
            <c:v>Observed series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DataFigures!$A$10:$A$260</c:f>
              <c:numCache>
                <c:ptCount val="25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  <c:pt idx="210">
                  <c:v>2030</c:v>
                </c:pt>
                <c:pt idx="220">
                  <c:v>2040</c:v>
                </c:pt>
                <c:pt idx="230">
                  <c:v>2050</c:v>
                </c:pt>
                <c:pt idx="240">
                  <c:v>2060</c:v>
                </c:pt>
                <c:pt idx="250">
                  <c:v>2070</c:v>
                </c:pt>
              </c:numCache>
            </c:numRef>
          </c:cat>
          <c:val>
            <c:numRef>
              <c:f>DataFigures!$B$10:$B$199</c:f>
              <c:numCache>
                <c:ptCount val="190"/>
                <c:pt idx="0">
                  <c:v>0.20316205670968063</c:v>
                </c:pt>
                <c:pt idx="10">
                  <c:v>0.2080701677472571</c:v>
                </c:pt>
                <c:pt idx="20">
                  <c:v>0.2105407816877077</c:v>
                </c:pt>
                <c:pt idx="30">
                  <c:v>0.20018939661816892</c:v>
                </c:pt>
                <c:pt idx="40">
                  <c:v>0.20204236609821427</c:v>
                </c:pt>
                <c:pt idx="50">
                  <c:v>0.22256423435450948</c:v>
                </c:pt>
                <c:pt idx="60">
                  <c:v>0.24436789309633253</c:v>
                </c:pt>
                <c:pt idx="70">
                  <c:v>0.23860913449719232</c:v>
                </c:pt>
                <c:pt idx="80">
                  <c:v>0.24104896189101005</c:v>
                </c:pt>
                <c:pt idx="90">
                  <c:v>0.22663027096073507</c:v>
                </c:pt>
                <c:pt idx="100">
                  <c:v>0.09795617752515869</c:v>
                </c:pt>
                <c:pt idx="110">
                  <c:v>0.11036391456259105</c:v>
                </c:pt>
                <c:pt idx="120">
                  <c:v>0.09820096990492985</c:v>
                </c:pt>
                <c:pt idx="130">
                  <c:v>0.04347707539774849</c:v>
                </c:pt>
                <c:pt idx="140">
                  <c:v>0.058520859229230414</c:v>
                </c:pt>
                <c:pt idx="150">
                  <c:v>0.061890839407825096</c:v>
                </c:pt>
                <c:pt idx="160">
                  <c:v>0.06359985670701154</c:v>
                </c:pt>
                <c:pt idx="170">
                  <c:v>0.07725355817175641</c:v>
                </c:pt>
                <c:pt idx="180">
                  <c:v>0.11386252254021063</c:v>
                </c:pt>
                <c:pt idx="188">
                  <c:v>0.1452506963835374</c:v>
                </c:pt>
              </c:numCache>
            </c:numRef>
          </c:val>
          <c:smooth val="0"/>
        </c:ser>
        <c:ser>
          <c:idx val="1"/>
          <c:order val="1"/>
          <c:tx>
            <c:v>Simulated series (2010-2100: g=1.7%, (1-t)r=3.0%)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DataFigures!$A$10:$A$260</c:f>
              <c:numCache>
                <c:ptCount val="251"/>
                <c:pt idx="0">
                  <c:v>1820</c:v>
                </c:pt>
                <c:pt idx="10">
                  <c:v>1830</c:v>
                </c:pt>
                <c:pt idx="20">
                  <c:v>1840</c:v>
                </c:pt>
                <c:pt idx="30">
                  <c:v>1850</c:v>
                </c:pt>
                <c:pt idx="40">
                  <c:v>1860</c:v>
                </c:pt>
                <c:pt idx="50">
                  <c:v>1870</c:v>
                </c:pt>
                <c:pt idx="60">
                  <c:v>1880</c:v>
                </c:pt>
                <c:pt idx="70">
                  <c:v>1890</c:v>
                </c:pt>
                <c:pt idx="80">
                  <c:v>1900</c:v>
                </c:pt>
                <c:pt idx="90">
                  <c:v>1910</c:v>
                </c:pt>
                <c:pt idx="100">
                  <c:v>1920</c:v>
                </c:pt>
                <c:pt idx="110">
                  <c:v>1930</c:v>
                </c:pt>
                <c:pt idx="120">
                  <c:v>1940</c:v>
                </c:pt>
                <c:pt idx="130">
                  <c:v>1950</c:v>
                </c:pt>
                <c:pt idx="140">
                  <c:v>1960</c:v>
                </c:pt>
                <c:pt idx="150">
                  <c:v>1970</c:v>
                </c:pt>
                <c:pt idx="160">
                  <c:v>1980</c:v>
                </c:pt>
                <c:pt idx="170">
                  <c:v>1990</c:v>
                </c:pt>
                <c:pt idx="180">
                  <c:v>2000</c:v>
                </c:pt>
                <c:pt idx="188">
                  <c:v>2008</c:v>
                </c:pt>
                <c:pt idx="190">
                  <c:v>2010</c:v>
                </c:pt>
                <c:pt idx="200">
                  <c:v>2020</c:v>
                </c:pt>
                <c:pt idx="210">
                  <c:v>2030</c:v>
                </c:pt>
                <c:pt idx="220">
                  <c:v>2040</c:v>
                </c:pt>
                <c:pt idx="230">
                  <c:v>2050</c:v>
                </c:pt>
                <c:pt idx="240">
                  <c:v>2060</c:v>
                </c:pt>
                <c:pt idx="250">
                  <c:v>2070</c:v>
                </c:pt>
              </c:numCache>
            </c:numRef>
          </c:cat>
          <c:val>
            <c:numRef>
              <c:f>DataFigures!$J$10:$J$260</c:f>
              <c:numCache>
                <c:ptCount val="251"/>
                <c:pt idx="0">
                  <c:v>0.21011101999999998</c:v>
                </c:pt>
                <c:pt idx="10">
                  <c:v>0.21958146000000003</c:v>
                </c:pt>
                <c:pt idx="20">
                  <c:v>0.19830102</c:v>
                </c:pt>
                <c:pt idx="30">
                  <c:v>0.17017180999999998</c:v>
                </c:pt>
                <c:pt idx="40">
                  <c:v>0.18642999</c:v>
                </c:pt>
                <c:pt idx="50">
                  <c:v>0.19901934000000002</c:v>
                </c:pt>
                <c:pt idx="60">
                  <c:v>0.21681877000000002</c:v>
                </c:pt>
                <c:pt idx="70">
                  <c:v>0.21605051</c:v>
                </c:pt>
                <c:pt idx="80">
                  <c:v>0.23735855</c:v>
                </c:pt>
                <c:pt idx="90">
                  <c:v>0.21461619999999998</c:v>
                </c:pt>
                <c:pt idx="100">
                  <c:v>0.0854868</c:v>
                </c:pt>
                <c:pt idx="110">
                  <c:v>0.09997943000000001</c:v>
                </c:pt>
                <c:pt idx="120">
                  <c:v>0.1028621</c:v>
                </c:pt>
                <c:pt idx="130">
                  <c:v>0.052854029999999996</c:v>
                </c:pt>
                <c:pt idx="140">
                  <c:v>0.06277635000000001</c:v>
                </c:pt>
                <c:pt idx="150">
                  <c:v>0.06780829</c:v>
                </c:pt>
                <c:pt idx="160">
                  <c:v>0.07369392999999999</c:v>
                </c:pt>
                <c:pt idx="170">
                  <c:v>0.09129696999999999</c:v>
                </c:pt>
                <c:pt idx="180">
                  <c:v>0.12673929</c:v>
                </c:pt>
                <c:pt idx="190">
                  <c:v>0.14448924</c:v>
                </c:pt>
                <c:pt idx="200">
                  <c:v>0.14054281</c:v>
                </c:pt>
                <c:pt idx="210">
                  <c:v>0.14549105</c:v>
                </c:pt>
                <c:pt idx="220">
                  <c:v>0.1566608</c:v>
                </c:pt>
                <c:pt idx="230">
                  <c:v>0.16033745</c:v>
                </c:pt>
                <c:pt idx="240">
                  <c:v>0.16504481</c:v>
                </c:pt>
                <c:pt idx="250">
                  <c:v>0.16340127</c:v>
                </c:pt>
              </c:numCache>
            </c:numRef>
          </c:val>
          <c:smooth val="0"/>
        </c:ser>
        <c:ser>
          <c:idx val="2"/>
          <c:order val="2"/>
          <c:tx>
            <c:v>Simulated series (2010-2100: g=1.0%, (1-t)r=5.0%)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DataFigures!$K$10:$K$260</c:f>
              <c:numCache>
                <c:ptCount val="251"/>
                <c:pt idx="190">
                  <c:v>0.14915428999999997</c:v>
                </c:pt>
                <c:pt idx="200">
                  <c:v>0.15502182</c:v>
                </c:pt>
                <c:pt idx="210">
                  <c:v>0.17037009</c:v>
                </c:pt>
                <c:pt idx="220">
                  <c:v>0.19323869</c:v>
                </c:pt>
                <c:pt idx="230">
                  <c:v>0.20687365</c:v>
                </c:pt>
                <c:pt idx="240">
                  <c:v>0.22091080999999999</c:v>
                </c:pt>
                <c:pt idx="250">
                  <c:v>0.22491349</c:v>
                </c:pt>
              </c:numCache>
            </c:numRef>
          </c:val>
          <c:smooth val="0"/>
        </c:ser>
        <c:marker val="1"/>
        <c:axId val="65867380"/>
        <c:axId val="55935509"/>
      </c:lineChart>
      <c:catAx>
        <c:axId val="6586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55935509"/>
        <c:crossesAt val="0"/>
        <c:auto val="1"/>
        <c:lblOffset val="100"/>
        <c:tickLblSkip val="20"/>
        <c:tickMarkSkip val="20"/>
        <c:noMultiLvlLbl val="0"/>
      </c:catAx>
      <c:valAx>
        <c:axId val="55935509"/>
        <c:scaling>
          <c:orientation val="minMax"/>
          <c:max val="0.4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65867380"/>
        <c:crossesAt val="1"/>
        <c:crossBetween val="between"/>
        <c:dispUnits/>
        <c:majorUnit val="0.04"/>
        <c:minorUnit val="0.001"/>
      </c:valAx>
    </c:plotArea>
    <c:legend>
      <c:legendPos val="r"/>
      <c:layout>
        <c:manualLayout>
          <c:xMode val="edge"/>
          <c:yMode val="edge"/>
          <c:x val="0.2305"/>
          <c:y val="0.18575"/>
          <c:w val="0.659"/>
          <c:h val="0.207"/>
        </c:manualLayout>
      </c:layout>
      <c:overlay val="0"/>
      <c:txPr>
        <a:bodyPr vert="horz" rot="0"/>
        <a:lstStyle/>
        <a:p>
          <a:pPr>
            <a:defRPr lang="en-US" cap="none" sz="1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019675"/>
    <xdr:graphicFrame>
      <xdr:nvGraphicFramePr>
        <xdr:cNvPr id="1" name="Shape 1025"/>
        <xdr:cNvGraphicFramePr/>
      </xdr:nvGraphicFramePr>
      <xdr:xfrm>
        <a:off x="0" y="0"/>
        <a:ext cx="97155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019675"/>
    <xdr:graphicFrame>
      <xdr:nvGraphicFramePr>
        <xdr:cNvPr id="1" name="Shape 1025"/>
        <xdr:cNvGraphicFramePr/>
      </xdr:nvGraphicFramePr>
      <xdr:xfrm>
        <a:off x="0" y="0"/>
        <a:ext cx="97155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May2010\AppendixEstateTaxData\VariousDMTGComputations\AggregateEstateTaxSeri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Sept2010(RevQJE)\RevWPVersion(Sept2010)\AppendixTables(NationalAccountsDat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May2010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December2009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December2009\AppendixDemoData\OldComputations190020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April2010\AppendixEstateTaxData\VariousDMTGComputations\AggregateEstateTaxSeri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August2010(RevQJE)\RevWPVersion(August2010)\AppendixTables(NationalAccountsData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Sept2010(RevQJE)\RevWPVersion(Sept2010)\AppendixTables(DemoData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Sept2010(RevQJE)\RevWPVersion(Sept2010)\AppendixTables(Simulations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Sept2010(RevQJE)\RevWPVersion(Sept2010)\AppendixTables(EstateTax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A1"/>
      <sheetName val="TableA2"/>
      <sheetName val="TableA3"/>
      <sheetName val="TableA4"/>
      <sheetName val="TableA5"/>
      <sheetName val="TableA6"/>
      <sheetName val="TableA7"/>
      <sheetName val="TableA8"/>
      <sheetName val="TableA9"/>
      <sheetName val="TableA10"/>
      <sheetName val="TableA11"/>
      <sheetName val="TableA12"/>
      <sheetName val="TableA13"/>
      <sheetName val="TableA14"/>
      <sheetName val="TableA15a"/>
      <sheetName val="TableA15b"/>
      <sheetName val="TableA16"/>
      <sheetName val="TableA17"/>
      <sheetName val="TableA18"/>
      <sheetName val="TableA19"/>
      <sheetName val="TableA20"/>
      <sheetName val="TableA21"/>
      <sheetName val="TableA22"/>
      <sheetName val="RawNationalIncomeAccountsSeries"/>
    </sheetNames>
    <sheetDataSet>
      <sheetData sheetId="0">
        <row r="93">
          <cell r="N93">
            <v>2.9799447701285313</v>
          </cell>
        </row>
        <row r="94">
          <cell r="N94">
            <v>3.0115409151121018</v>
          </cell>
        </row>
        <row r="95">
          <cell r="N95">
            <v>2.936582326067502</v>
          </cell>
        </row>
        <row r="96">
          <cell r="N96">
            <v>2.9759610408405184</v>
          </cell>
        </row>
        <row r="97">
          <cell r="N97">
            <v>3.018912621701126</v>
          </cell>
        </row>
        <row r="98">
          <cell r="N98">
            <v>3.0032450190407745</v>
          </cell>
        </row>
        <row r="99">
          <cell r="N99">
            <v>2.9508970707004236</v>
          </cell>
        </row>
        <row r="100">
          <cell r="N100">
            <v>3.113103005647726</v>
          </cell>
        </row>
        <row r="101">
          <cell r="N101">
            <v>2.999521552468463</v>
          </cell>
        </row>
        <row r="102">
          <cell r="N102">
            <v>3.1068836223671155</v>
          </cell>
        </row>
      </sheetData>
      <sheetData sheetId="1">
        <row r="10">
          <cell r="N10">
            <v>5.486973097413837</v>
          </cell>
        </row>
        <row r="20">
          <cell r="N20">
            <v>5.912135961297251</v>
          </cell>
        </row>
        <row r="30">
          <cell r="N30">
            <v>5.771221703745144</v>
          </cell>
        </row>
        <row r="40">
          <cell r="N40">
            <v>5.926336508019716</v>
          </cell>
        </row>
        <row r="50">
          <cell r="N50">
            <v>6.325116046829043</v>
          </cell>
        </row>
        <row r="60">
          <cell r="N60">
            <v>6.437699018536356</v>
          </cell>
        </row>
        <row r="70">
          <cell r="N70">
            <v>7.0243751072825065</v>
          </cell>
        </row>
        <row r="80">
          <cell r="N80">
            <v>6.740987591192421</v>
          </cell>
        </row>
        <row r="90">
          <cell r="N90">
            <v>6.748751068961122</v>
          </cell>
        </row>
        <row r="100">
          <cell r="N100">
            <v>6.544376297588285</v>
          </cell>
        </row>
        <row r="110">
          <cell r="N110">
            <v>3.1576911365399614</v>
          </cell>
        </row>
        <row r="120">
          <cell r="N120">
            <v>3.9536808536448844</v>
          </cell>
        </row>
        <row r="130">
          <cell r="N130">
            <v>3.6045214388868487</v>
          </cell>
        </row>
        <row r="140">
          <cell r="N140">
            <v>2.1478816359188344</v>
          </cell>
        </row>
        <row r="150">
          <cell r="N150">
            <v>2.648859330190022</v>
          </cell>
        </row>
        <row r="160">
          <cell r="N160">
            <v>2.8619724286236075</v>
          </cell>
        </row>
        <row r="180">
          <cell r="N180">
            <v>3.278133024587666</v>
          </cell>
        </row>
        <row r="190">
          <cell r="N190">
            <v>4.560070023847549</v>
          </cell>
        </row>
        <row r="200">
          <cell r="N200">
            <v>5.627398008059177</v>
          </cell>
        </row>
      </sheetData>
      <sheetData sheetId="2">
        <row r="93">
          <cell r="E93">
            <v>0.06134416882845161</v>
          </cell>
        </row>
        <row r="94">
          <cell r="E94">
            <v>0.062406245347029876</v>
          </cell>
        </row>
        <row r="95">
          <cell r="E95">
            <v>0.0589770686194503</v>
          </cell>
        </row>
        <row r="96">
          <cell r="E96">
            <v>0.06114562249451334</v>
          </cell>
        </row>
        <row r="97">
          <cell r="E97">
            <v>0.05960583524930631</v>
          </cell>
        </row>
        <row r="98">
          <cell r="E98">
            <v>0.06347415970877811</v>
          </cell>
        </row>
        <row r="99">
          <cell r="E99">
            <v>0.06469122535354355</v>
          </cell>
        </row>
        <row r="100">
          <cell r="E100">
            <v>0.0687591226229196</v>
          </cell>
        </row>
        <row r="101">
          <cell r="E101">
            <v>0.06614918442911616</v>
          </cell>
        </row>
        <row r="102">
          <cell r="E102">
            <v>0.06944593441700658</v>
          </cell>
        </row>
        <row r="121">
          <cell r="F121">
            <v>0.025811342324733248</v>
          </cell>
        </row>
      </sheetData>
      <sheetData sheetId="3">
        <row r="10">
          <cell r="E10">
            <v>0.20316205670968063</v>
          </cell>
          <cell r="F10">
            <v>0.03702625347396665</v>
          </cell>
        </row>
        <row r="20">
          <cell r="E20">
            <v>0.2080701677472571</v>
          </cell>
          <cell r="F20">
            <v>0.03519373862667427</v>
          </cell>
        </row>
        <row r="30">
          <cell r="E30">
            <v>0.2105407816877077</v>
          </cell>
          <cell r="F30">
            <v>0.0364811460199286</v>
          </cell>
        </row>
        <row r="40">
          <cell r="E40">
            <v>0.20018939661816892</v>
          </cell>
          <cell r="F40">
            <v>0.0337796202337255</v>
          </cell>
        </row>
        <row r="50">
          <cell r="E50">
            <v>0.20204236609821427</v>
          </cell>
          <cell r="F50">
            <v>0.031942871024398634</v>
          </cell>
        </row>
        <row r="60">
          <cell r="E60">
            <v>0.22256423435450948</v>
          </cell>
          <cell r="F60">
            <v>0.03457201613708101</v>
          </cell>
        </row>
        <row r="70">
          <cell r="E70">
            <v>0.24436789309633253</v>
          </cell>
          <cell r="F70">
            <v>0.03478855974576082</v>
          </cell>
        </row>
        <row r="80">
          <cell r="E80">
            <v>0.23860913449719232</v>
          </cell>
          <cell r="F80">
            <v>0.035396762161222804</v>
          </cell>
        </row>
        <row r="90">
          <cell r="E90">
            <v>0.24104896189101005</v>
          </cell>
          <cell r="F90">
            <v>0.03571756602486691</v>
          </cell>
        </row>
        <row r="100">
          <cell r="E100">
            <v>0.22663027096073507</v>
          </cell>
          <cell r="F100">
            <v>0.0346297738172929</v>
          </cell>
        </row>
        <row r="110">
          <cell r="E110">
            <v>0.09795617752515869</v>
          </cell>
          <cell r="F110">
            <v>0.031049622922224445</v>
          </cell>
        </row>
        <row r="120">
          <cell r="E120">
            <v>0.11036391456259105</v>
          </cell>
          <cell r="F120">
            <v>0.02791965354407176</v>
          </cell>
        </row>
        <row r="130">
          <cell r="E130">
            <v>0.09820096990492985</v>
          </cell>
          <cell r="F130">
            <v>0.025943399805025004</v>
          </cell>
        </row>
        <row r="140">
          <cell r="E140">
            <v>0.04347707539774849</v>
          </cell>
          <cell r="F140">
            <v>0.02025727455641834</v>
          </cell>
        </row>
        <row r="150">
          <cell r="E150">
            <v>0.058520859229230414</v>
          </cell>
          <cell r="F150">
            <v>0.022051136418508886</v>
          </cell>
        </row>
        <row r="160">
          <cell r="E160">
            <v>0.061890839407825096</v>
          </cell>
          <cell r="F160">
            <v>0.02163272353328863</v>
          </cell>
        </row>
        <row r="170">
          <cell r="F170">
            <v>0.02112325497234052</v>
          </cell>
        </row>
        <row r="180">
          <cell r="E180">
            <v>0.07725355817175641</v>
          </cell>
          <cell r="F180">
            <v>0.023568246480563958</v>
          </cell>
        </row>
        <row r="190">
          <cell r="E190">
            <v>0.11386252254021063</v>
          </cell>
          <cell r="F190">
            <v>0.02564271491283498</v>
          </cell>
        </row>
        <row r="200">
          <cell r="E200">
            <v>0.1452506963835374</v>
          </cell>
        </row>
      </sheetData>
      <sheetData sheetId="11">
        <row r="10">
          <cell r="D10">
            <v>0.300154893894822</v>
          </cell>
          <cell r="E10">
            <v>0.699845106105178</v>
          </cell>
          <cell r="F10">
            <v>0.320154893894822</v>
          </cell>
          <cell r="N10">
            <v>0.08055555555555556</v>
          </cell>
        </row>
        <row r="20">
          <cell r="D20">
            <v>0.34634090420454067</v>
          </cell>
          <cell r="E20">
            <v>0.6536590957954593</v>
          </cell>
          <cell r="F20">
            <v>0.3663409042045407</v>
          </cell>
          <cell r="N20">
            <v>0.08185567010309279</v>
          </cell>
        </row>
        <row r="30">
          <cell r="D30">
            <v>0.36596886780048177</v>
          </cell>
          <cell r="E30">
            <v>0.6340311321995182</v>
          </cell>
          <cell r="F30">
            <v>0.3859688678004818</v>
          </cell>
          <cell r="N30">
            <v>0.09550847457627118</v>
          </cell>
        </row>
        <row r="40">
          <cell r="D40">
            <v>0.44261277397857324</v>
          </cell>
          <cell r="E40">
            <v>0.5573872260214268</v>
          </cell>
          <cell r="F40">
            <v>0.46261277397857326</v>
          </cell>
          <cell r="N40">
            <v>0.10119047619047619</v>
          </cell>
        </row>
        <row r="50">
          <cell r="D50">
            <v>0.4436614297481517</v>
          </cell>
          <cell r="E50">
            <v>0.5563385702518483</v>
          </cell>
          <cell r="F50">
            <v>0.4636614297481517</v>
          </cell>
          <cell r="N50">
            <v>0.0929946524064171</v>
          </cell>
        </row>
        <row r="60">
          <cell r="D60">
            <v>0.41626490472361966</v>
          </cell>
          <cell r="E60">
            <v>0.5837350952763803</v>
          </cell>
          <cell r="F60">
            <v>0.4362649047236197</v>
          </cell>
          <cell r="N60">
            <v>0.07752427184466018</v>
          </cell>
        </row>
        <row r="70">
          <cell r="D70">
            <v>0.29879843966349606</v>
          </cell>
          <cell r="E70">
            <v>0.7012015603365039</v>
          </cell>
          <cell r="F70">
            <v>0.3187984396634961</v>
          </cell>
          <cell r="N70">
            <v>0.09047738693467337</v>
          </cell>
        </row>
        <row r="80">
          <cell r="D80">
            <v>0.25625791735405745</v>
          </cell>
          <cell r="E80">
            <v>0.7437420826459425</v>
          </cell>
          <cell r="F80">
            <v>0.27625791735405747</v>
          </cell>
          <cell r="N80">
            <v>0.10009174311926607</v>
          </cell>
        </row>
        <row r="90">
          <cell r="D90">
            <v>0.2605568326196278</v>
          </cell>
          <cell r="E90">
            <v>0.7394431673803722</v>
          </cell>
          <cell r="F90">
            <v>0.28429695336371164</v>
          </cell>
          <cell r="N90">
            <v>0.07080724816053549</v>
          </cell>
        </row>
        <row r="100">
          <cell r="D100">
            <v>0.3434997539835892</v>
          </cell>
          <cell r="E100">
            <v>0.6565002460164109</v>
          </cell>
          <cell r="F100">
            <v>0.36373223143118405</v>
          </cell>
          <cell r="N100">
            <v>0.08269682348522722</v>
          </cell>
        </row>
        <row r="110">
          <cell r="D110">
            <v>0.2908804523264281</v>
          </cell>
          <cell r="E110">
            <v>0.7091195476735718</v>
          </cell>
          <cell r="F110">
            <v>0.3465586440417748</v>
          </cell>
          <cell r="N110">
            <v>0.15330396227277604</v>
          </cell>
        </row>
        <row r="120">
          <cell r="D120">
            <v>0.2783115319194618</v>
          </cell>
          <cell r="E120">
            <v>0.721688468080538</v>
          </cell>
          <cell r="F120">
            <v>0.32517029929308194</v>
          </cell>
          <cell r="N120">
            <v>0.08694819996684285</v>
          </cell>
        </row>
        <row r="130">
          <cell r="D130">
            <v>0.14199680430866188</v>
          </cell>
          <cell r="E130">
            <v>0.8580031956913381</v>
          </cell>
          <cell r="F130">
            <v>0.14243192744528826</v>
          </cell>
          <cell r="N130">
            <v>0.031014631185002806</v>
          </cell>
        </row>
        <row r="140">
          <cell r="D140">
            <v>0.2309950066646827</v>
          </cell>
          <cell r="E140">
            <v>0.7690049933353174</v>
          </cell>
          <cell r="F140">
            <v>0.2334428315953485</v>
          </cell>
          <cell r="N140">
            <v>0.1267564662271233</v>
          </cell>
        </row>
        <row r="150">
          <cell r="D150">
            <v>0.23047528055307262</v>
          </cell>
          <cell r="E150">
            <v>0.7695247194469274</v>
          </cell>
          <cell r="F150">
            <v>0.22923279308788183</v>
          </cell>
          <cell r="N150">
            <v>0.14005236098984047</v>
          </cell>
        </row>
        <row r="160">
          <cell r="D160">
            <v>0.2133757138333802</v>
          </cell>
          <cell r="E160">
            <v>0.7866242861666198</v>
          </cell>
          <cell r="F160">
            <v>0.2085702043751539</v>
          </cell>
          <cell r="N160">
            <v>0.13291642838185552</v>
          </cell>
        </row>
        <row r="170">
          <cell r="D170">
            <v>0.19067950903054132</v>
          </cell>
          <cell r="E170">
            <v>0.8093204909694588</v>
          </cell>
          <cell r="F170">
            <v>0.2025021083335286</v>
          </cell>
          <cell r="N170">
            <v>0.08136447895200097</v>
          </cell>
        </row>
        <row r="180">
          <cell r="D180">
            <v>0.23872322754854922</v>
          </cell>
          <cell r="E180">
            <v>0.7612767724514509</v>
          </cell>
          <cell r="F180">
            <v>0.2659999232757646</v>
          </cell>
          <cell r="N180">
            <v>0.1076520463604775</v>
          </cell>
        </row>
        <row r="190">
          <cell r="D190">
            <v>0.23579567638753757</v>
          </cell>
          <cell r="E190">
            <v>0.7642043236124625</v>
          </cell>
          <cell r="F190">
            <v>0.263032574010085</v>
          </cell>
          <cell r="N190">
            <v>0.09406575353570015</v>
          </cell>
        </row>
        <row r="200">
          <cell r="D200">
            <v>0.23579567638753757</v>
          </cell>
          <cell r="E200">
            <v>0.7642043236124625</v>
          </cell>
          <cell r="F200">
            <v>0.263032574010085</v>
          </cell>
          <cell r="N200">
            <v>0.0817979450635462</v>
          </cell>
        </row>
        <row r="202">
          <cell r="B202">
            <v>0.018084267185350056</v>
          </cell>
          <cell r="G202">
            <v>0.06797803434396761</v>
          </cell>
          <cell r="J202">
            <v>0.1922482187279295</v>
          </cell>
          <cell r="L202">
            <v>0.05418897578123455</v>
          </cell>
          <cell r="P202">
            <v>-0.0010159673879434003</v>
          </cell>
          <cell r="Q202">
            <v>-0.0032020806321227187</v>
          </cell>
          <cell r="R202">
            <v>0.049970927761168425</v>
          </cell>
        </row>
        <row r="203">
          <cell r="B203">
            <v>0.009824784295229705</v>
          </cell>
          <cell r="G203">
            <v>0.05915094110854116</v>
          </cell>
          <cell r="J203">
            <v>0.0830080368726094</v>
          </cell>
          <cell r="L203">
            <v>0.05428435346945529</v>
          </cell>
          <cell r="P203">
            <v>-0.001476725575779282</v>
          </cell>
          <cell r="Q203">
            <v>0</v>
          </cell>
          <cell r="R203">
            <v>0.05280762789367601</v>
          </cell>
        </row>
        <row r="204">
          <cell r="B204">
            <v>0.026150057428372397</v>
          </cell>
          <cell r="G204">
            <v>0.07787511139636728</v>
          </cell>
          <cell r="J204">
            <v>0.31396042488635284</v>
          </cell>
          <cell r="L204">
            <v>0.05415011478071631</v>
          </cell>
          <cell r="P204">
            <v>-0.0009512804166579292</v>
          </cell>
          <cell r="Q204">
            <v>-0.006759948001147962</v>
          </cell>
          <cell r="R204">
            <v>0.04643888636291043</v>
          </cell>
        </row>
        <row r="205">
          <cell r="B205">
            <v>0.01329029400352022</v>
          </cell>
          <cell r="G205">
            <v>0.07859032977880294</v>
          </cell>
          <cell r="J205">
            <v>0.20530812343306318</v>
          </cell>
          <cell r="L205">
            <v>0.06396444368696715</v>
          </cell>
          <cell r="P205">
            <v>-0.025507842920524954</v>
          </cell>
          <cell r="Q205">
            <v>-0.02034598090615613</v>
          </cell>
          <cell r="R205">
            <v>0.018110619860286073</v>
          </cell>
        </row>
        <row r="206">
          <cell r="B206">
            <v>0.051669952142082476</v>
          </cell>
          <cell r="G206">
            <v>0.08960375418456616</v>
          </cell>
          <cell r="J206">
            <v>0.3375958592431075</v>
          </cell>
          <cell r="L206">
            <v>0.05967291091909996</v>
          </cell>
          <cell r="P206">
            <v>0.008387342498123526</v>
          </cell>
          <cell r="Q206">
            <v>0</v>
          </cell>
          <cell r="R206">
            <v>0.06806025341722348</v>
          </cell>
        </row>
        <row r="207">
          <cell r="B207">
            <v>0.016517058927359107</v>
          </cell>
          <cell r="G207">
            <v>0.06923689950303119</v>
          </cell>
          <cell r="J207">
            <v>0.3877326167382121</v>
          </cell>
          <cell r="L207">
            <v>0.04263312808163297</v>
          </cell>
          <cell r="P207">
            <v>0.010351553834622865</v>
          </cell>
          <cell r="Q207">
            <v>0</v>
          </cell>
          <cell r="R207">
            <v>0.052984681916255834</v>
          </cell>
        </row>
      </sheetData>
      <sheetData sheetId="19">
        <row r="10">
          <cell r="B10">
            <v>0.018392043168172778</v>
          </cell>
          <cell r="C10">
            <v>0.018446722168152352</v>
          </cell>
          <cell r="E10">
            <v>0.025391222350372278</v>
          </cell>
          <cell r="F10">
            <v>-0.0026433344690637295</v>
          </cell>
          <cell r="G10">
            <v>-0.003929883893678876</v>
          </cell>
          <cell r="L10">
            <v>0.04367716361627649</v>
          </cell>
        </row>
        <row r="13">
          <cell r="B13">
            <v>0.010445286944072318</v>
          </cell>
          <cell r="C13">
            <v>0.012505999414196278</v>
          </cell>
          <cell r="E13">
            <v>0.014179693899831041</v>
          </cell>
          <cell r="F13">
            <v>-0.0012219323195706844</v>
          </cell>
          <cell r="G13">
            <v>0</v>
          </cell>
          <cell r="L13">
            <v>0.004987633692713711</v>
          </cell>
        </row>
        <row r="16">
          <cell r="B16">
            <v>0.026150057428372397</v>
          </cell>
          <cell r="C16">
            <v>0.024235034713681936</v>
          </cell>
          <cell r="E16">
            <v>0.03637056867815369</v>
          </cell>
          <cell r="F16">
            <v>-0.0040183887505605975</v>
          </cell>
          <cell r="G16">
            <v>-0.007722230720658474</v>
          </cell>
          <cell r="L16">
            <v>0.08257744186006422</v>
          </cell>
        </row>
        <row r="25">
          <cell r="B25">
            <v>0.01329029400352022</v>
          </cell>
          <cell r="C25">
            <v>-0.01743040993864786</v>
          </cell>
          <cell r="E25">
            <v>0.029115310875054146</v>
          </cell>
          <cell r="F25">
            <v>-0.025667039946142833</v>
          </cell>
          <cell r="G25">
            <v>-0.020460325369999643</v>
          </cell>
          <cell r="L25">
            <v>0.1394988614446786</v>
          </cell>
        </row>
        <row r="28">
          <cell r="B28">
            <v>0.051669952142082254</v>
          </cell>
          <cell r="C28">
            <v>0.0620889242967233</v>
          </cell>
          <cell r="E28">
            <v>0.05382883605172428</v>
          </cell>
          <cell r="F28">
            <v>0.008311474529568708</v>
          </cell>
          <cell r="G28">
            <v>0</v>
          </cell>
          <cell r="L28">
            <v>0.06364443540918674</v>
          </cell>
        </row>
        <row r="31">
          <cell r="B31">
            <v>0.016517058927359107</v>
          </cell>
          <cell r="C31">
            <v>0.038202198488279215</v>
          </cell>
          <cell r="E31">
            <v>0.02783003009738927</v>
          </cell>
          <cell r="F31">
            <v>0.010091326471466378</v>
          </cell>
          <cell r="G31">
            <v>0</v>
          </cell>
          <cell r="L31">
            <v>0.03613314679457891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A1"/>
      <sheetName val="TableA2"/>
      <sheetName val="TableA3"/>
      <sheetName val="TableA4"/>
      <sheetName val="TableA5"/>
      <sheetName val="TableA6"/>
      <sheetName val="TableA7"/>
      <sheetName val="TableA8"/>
      <sheetName val="TableA9"/>
      <sheetName val="TableA10"/>
      <sheetName val="TableA11"/>
      <sheetName val="TableA12"/>
      <sheetName val="TableA13"/>
      <sheetName val="TableA14"/>
      <sheetName val="TableA15a"/>
      <sheetName val="TableA15b"/>
      <sheetName val="TableA16"/>
      <sheetName val="TableA17"/>
      <sheetName val="TableA18"/>
      <sheetName val="TableA19"/>
      <sheetName val="TableA20"/>
      <sheetName val="TableA21"/>
      <sheetName val="TableA22"/>
      <sheetName val="RawNationalIncomeAccountsSeri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C1"/>
      <sheetName val="TableC2"/>
      <sheetName val="TableC3"/>
      <sheetName val="TableC4"/>
      <sheetName val="TableC5"/>
      <sheetName val="TableC6"/>
      <sheetName val="TableC7"/>
      <sheetName val="TableC8"/>
      <sheetName val="TableC1(Lm)"/>
      <sheetName val="TableC3(f)"/>
      <sheetName val="TableC4(m)"/>
      <sheetName val="TableC4(f)"/>
    </sheetNames>
    <sheetDataSet>
      <sheetData sheetId="1">
        <row r="10">
          <cell r="L10">
            <v>0.022240744674995646</v>
          </cell>
        </row>
        <row r="20">
          <cell r="L20">
            <v>0.022083348748568016</v>
          </cell>
        </row>
        <row r="30">
          <cell r="L30">
            <v>0.02213264424778684</v>
          </cell>
        </row>
        <row r="40">
          <cell r="L40">
            <v>0.02103100074748498</v>
          </cell>
        </row>
        <row r="50">
          <cell r="L50">
            <v>0.021550260924712187</v>
          </cell>
        </row>
        <row r="60">
          <cell r="L60">
            <v>0.021725639317292766</v>
          </cell>
        </row>
        <row r="70">
          <cell r="L70">
            <v>0.021892821878877856</v>
          </cell>
        </row>
        <row r="80">
          <cell r="L80">
            <v>0.022002880248547872</v>
          </cell>
        </row>
        <row r="90">
          <cell r="L90">
            <v>0.022403370357432225</v>
          </cell>
        </row>
        <row r="100">
          <cell r="L100">
            <v>0.021313480341917327</v>
          </cell>
        </row>
        <row r="110">
          <cell r="L110">
            <v>0.020557902854581513</v>
          </cell>
        </row>
        <row r="120">
          <cell r="L120">
            <v>0.019682599002575497</v>
          </cell>
        </row>
        <row r="130">
          <cell r="L130">
            <v>0.017356242891208948</v>
          </cell>
        </row>
        <row r="140">
          <cell r="L140">
            <v>0.016313283950340242</v>
          </cell>
        </row>
        <row r="150">
          <cell r="L150">
            <v>0.015931659442654567</v>
          </cell>
        </row>
        <row r="160">
          <cell r="L160">
            <v>0.014921947188241491</v>
          </cell>
        </row>
        <row r="170">
          <cell r="L170">
            <v>0.013614787624706994</v>
          </cell>
        </row>
        <row r="180">
          <cell r="L180">
            <v>0.012291322380605218</v>
          </cell>
        </row>
        <row r="190">
          <cell r="L190">
            <v>0.01158315711641757</v>
          </cell>
        </row>
        <row r="200">
          <cell r="L200">
            <v>0.01192261305034149</v>
          </cell>
        </row>
        <row r="210">
          <cell r="L210">
            <v>0.01211967086295038</v>
          </cell>
        </row>
        <row r="220">
          <cell r="L220">
            <v>0.012657687984886503</v>
          </cell>
        </row>
        <row r="230">
          <cell r="L230">
            <v>0.013906278972444999</v>
          </cell>
        </row>
        <row r="240">
          <cell r="L240">
            <v>0.01432497218550042</v>
          </cell>
        </row>
        <row r="250">
          <cell r="L250">
            <v>0.014517755649945516</v>
          </cell>
        </row>
        <row r="260">
          <cell r="L260">
            <v>0.01434141166326448</v>
          </cell>
        </row>
        <row r="270">
          <cell r="L270">
            <v>0.014292009050276114</v>
          </cell>
        </row>
        <row r="280">
          <cell r="L280">
            <v>0.014417814300218781</v>
          </cell>
        </row>
        <row r="290">
          <cell r="L290">
            <v>0.014460925420245484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D1"/>
      <sheetName val="TableD2"/>
      <sheetName val="TableD3"/>
      <sheetName val="TableD4"/>
      <sheetName val="TableD5"/>
      <sheetName val="TableD6"/>
      <sheetName val="TableD6 (cont)"/>
      <sheetName val="TableD6 (end)"/>
      <sheetName val="TableD7"/>
      <sheetName val="TableD8"/>
      <sheetName val="TableD9"/>
      <sheetName val="TableD10"/>
      <sheetName val="TableD5a1"/>
      <sheetName val="TableD5a2"/>
      <sheetName val="TableD5a3"/>
      <sheetName val="TableD5b1"/>
      <sheetName val="TableD5b2"/>
      <sheetName val="TableD5b3"/>
      <sheetName val="TableD6a1"/>
      <sheetName val="TableD6a2"/>
      <sheetName val="TableD6a3"/>
      <sheetName val="TableD6b1"/>
      <sheetName val="TableD6b2"/>
      <sheetName val="TableD6c1"/>
      <sheetName val="TableD6c2"/>
      <sheetName val="TableD6d1"/>
      <sheetName val="TableD6d2"/>
      <sheetName val="TableD6d3"/>
      <sheetName val="TableD6d4"/>
      <sheetName val="TableD6e1"/>
      <sheetName val="TableD6e2"/>
      <sheetName val="TableD6e3"/>
      <sheetName val="TableD6e4"/>
      <sheetName val="TableD6f1"/>
      <sheetName val="TableD6f2"/>
      <sheetName val="TableD6f3"/>
      <sheetName val="TableD6f4"/>
      <sheetName val="TableD6g1"/>
      <sheetName val="TableD6g2"/>
      <sheetName val="TableD6g3"/>
      <sheetName val="TableD6g4"/>
      <sheetName val="TableD1(Stata)"/>
      <sheetName val="TableD3(Stata)"/>
    </sheetNames>
    <sheetDataSet>
      <sheetData sheetId="4">
        <row r="10">
          <cell r="D10">
            <v>0.21011101999999998</v>
          </cell>
        </row>
        <row r="20">
          <cell r="D20">
            <v>0.21958146000000003</v>
          </cell>
        </row>
        <row r="30">
          <cell r="D30">
            <v>0.19830102</v>
          </cell>
        </row>
        <row r="40">
          <cell r="D40">
            <v>0.17017180999999998</v>
          </cell>
        </row>
        <row r="50">
          <cell r="D50">
            <v>0.18642999</v>
          </cell>
        </row>
        <row r="60">
          <cell r="D60">
            <v>0.19901934000000002</v>
          </cell>
        </row>
        <row r="70">
          <cell r="D70">
            <v>0.21681877000000002</v>
          </cell>
        </row>
        <row r="80">
          <cell r="D80">
            <v>0.21605051</v>
          </cell>
        </row>
      </sheetData>
      <sheetData sheetId="5">
        <row r="10">
          <cell r="D10">
            <v>0.23735855</v>
          </cell>
        </row>
        <row r="20">
          <cell r="D20">
            <v>0.21461619999999998</v>
          </cell>
        </row>
        <row r="30">
          <cell r="D30">
            <v>0.0854868</v>
          </cell>
        </row>
        <row r="40">
          <cell r="D40">
            <v>0.09997943000000001</v>
          </cell>
        </row>
        <row r="50">
          <cell r="D50">
            <v>0.1028621</v>
          </cell>
        </row>
        <row r="60">
          <cell r="D60">
            <v>0.052854029999999996</v>
          </cell>
        </row>
        <row r="70">
          <cell r="D70">
            <v>0.06277635000000001</v>
          </cell>
        </row>
        <row r="80">
          <cell r="D80">
            <v>0.06780829</v>
          </cell>
        </row>
        <row r="90">
          <cell r="D90">
            <v>0.07369392999999999</v>
          </cell>
        </row>
        <row r="100">
          <cell r="D100">
            <v>0.09129696999999999</v>
          </cell>
        </row>
        <row r="110">
          <cell r="D110">
            <v>0.12673929</v>
          </cell>
        </row>
        <row r="120">
          <cell r="D120">
            <v>0.14448924</v>
          </cell>
        </row>
        <row r="130">
          <cell r="D130">
            <v>0.14054281</v>
          </cell>
        </row>
        <row r="140">
          <cell r="D140">
            <v>0.14549105</v>
          </cell>
        </row>
        <row r="150">
          <cell r="D150">
            <v>0.1566608</v>
          </cell>
        </row>
        <row r="160">
          <cell r="D160">
            <v>0.16033745</v>
          </cell>
        </row>
        <row r="170">
          <cell r="D170">
            <v>0.16504481</v>
          </cell>
        </row>
        <row r="180">
          <cell r="D180">
            <v>0.16340127</v>
          </cell>
        </row>
        <row r="190">
          <cell r="D190">
            <v>0.16088839</v>
          </cell>
        </row>
        <row r="200">
          <cell r="D200">
            <v>0.1595369</v>
          </cell>
        </row>
      </sheetData>
      <sheetData sheetId="6">
        <row r="120">
          <cell r="D120">
            <v>0.14915428999999997</v>
          </cell>
        </row>
        <row r="130">
          <cell r="D130">
            <v>0.15502182</v>
          </cell>
        </row>
        <row r="140">
          <cell r="D140">
            <v>0.17037009</v>
          </cell>
        </row>
        <row r="150">
          <cell r="D150">
            <v>0.19323869</v>
          </cell>
        </row>
        <row r="160">
          <cell r="D160">
            <v>0.20687365</v>
          </cell>
        </row>
        <row r="170">
          <cell r="D170">
            <v>0.22091080999999999</v>
          </cell>
        </row>
        <row r="180">
          <cell r="D180">
            <v>0.22491349</v>
          </cell>
        </row>
        <row r="190">
          <cell r="D190">
            <v>0.22677049</v>
          </cell>
        </row>
        <row r="200">
          <cell r="D200">
            <v>0.22945034</v>
          </cell>
        </row>
      </sheetData>
      <sheetData sheetId="8">
        <row r="30">
          <cell r="H30">
            <v>0.31999075576878633</v>
          </cell>
          <cell r="I30">
            <v>1.01330405993449</v>
          </cell>
          <cell r="J30">
            <v>4.799861336531795</v>
          </cell>
          <cell r="K30">
            <v>26.665896314065527</v>
          </cell>
          <cell r="L30">
            <v>0.09502182309774143</v>
          </cell>
        </row>
        <row r="31">
          <cell r="H31">
            <v>0.3191039151709451</v>
          </cell>
          <cell r="I31">
            <v>1.0104957313746596</v>
          </cell>
          <cell r="J31">
            <v>4.786558727564177</v>
          </cell>
          <cell r="K31">
            <v>26.59199293091209</v>
          </cell>
          <cell r="L31">
            <v>0.09469275110475162</v>
          </cell>
        </row>
        <row r="32">
          <cell r="H32">
            <v>0.3178494064184642</v>
          </cell>
          <cell r="I32">
            <v>1.0065231203251366</v>
          </cell>
          <cell r="J32">
            <v>4.767741096276964</v>
          </cell>
          <cell r="K32">
            <v>26.487450534872018</v>
          </cell>
          <cell r="L32">
            <v>0.09422764222913482</v>
          </cell>
        </row>
        <row r="33">
          <cell r="H33">
            <v>0.3208925769797212</v>
          </cell>
          <cell r="I33">
            <v>1.0161598271024506</v>
          </cell>
          <cell r="J33">
            <v>4.813388654695817</v>
          </cell>
          <cell r="K33">
            <v>26.74104808164343</v>
          </cell>
          <cell r="L33">
            <v>0.0953566877030286</v>
          </cell>
        </row>
        <row r="34">
          <cell r="H34">
            <v>0.31508572274054364</v>
          </cell>
          <cell r="I34">
            <v>0.997771455345055</v>
          </cell>
          <cell r="J34">
            <v>4.7262858411081545</v>
          </cell>
          <cell r="K34">
            <v>26.25714356171197</v>
          </cell>
          <cell r="L34">
            <v>0.09320462733303948</v>
          </cell>
        </row>
        <row r="35">
          <cell r="H35">
            <v>0.3186032579355739</v>
          </cell>
          <cell r="I35">
            <v>1.008910316795984</v>
          </cell>
          <cell r="J35">
            <v>4.77904886903361</v>
          </cell>
          <cell r="K35">
            <v>26.55027149463116</v>
          </cell>
          <cell r="L35">
            <v>0.09450707761653498</v>
          </cell>
        </row>
        <row r="36">
          <cell r="H36">
            <v>0.3127232666170115</v>
          </cell>
          <cell r="I36">
            <v>0.990290344287203</v>
          </cell>
          <cell r="J36">
            <v>4.690848999255173</v>
          </cell>
          <cell r="K36">
            <v>26.060272218084293</v>
          </cell>
          <cell r="L36">
            <v>0.09233190814606758</v>
          </cell>
        </row>
        <row r="37">
          <cell r="H37">
            <v>0.3181944746077745</v>
          </cell>
          <cell r="I37">
            <v>1.0076158362579526</v>
          </cell>
          <cell r="J37">
            <v>4.7729171191166175</v>
          </cell>
          <cell r="K37">
            <v>26.516206217314544</v>
          </cell>
          <cell r="L37">
            <v>0.09435553051700274</v>
          </cell>
        </row>
        <row r="38">
          <cell r="H38">
            <v>0.3212999927415257</v>
          </cell>
          <cell r="I38">
            <v>1.0174499770148313</v>
          </cell>
          <cell r="J38">
            <v>4.819499891122886</v>
          </cell>
          <cell r="K38">
            <v>26.774999395127146</v>
          </cell>
          <cell r="L38">
            <v>0.09550804669362571</v>
          </cell>
        </row>
        <row r="39">
          <cell r="H39">
            <v>0.3271245779629366</v>
          </cell>
          <cell r="I39">
            <v>1.0358944968826325</v>
          </cell>
          <cell r="J39">
            <v>4.906868669444049</v>
          </cell>
          <cell r="K39">
            <v>27.260381496911386</v>
          </cell>
          <cell r="L39">
            <v>0.09767716308968893</v>
          </cell>
        </row>
        <row r="40">
          <cell r="H40">
            <v>0.32723645499582144</v>
          </cell>
          <cell r="I40">
            <v>1.0362487741534345</v>
          </cell>
          <cell r="J40">
            <v>4.908546824937322</v>
          </cell>
          <cell r="K40">
            <v>27.269704582985117</v>
          </cell>
          <cell r="L40">
            <v>0.09771892202133879</v>
          </cell>
        </row>
        <row r="41">
          <cell r="H41">
            <v>0.32242301972578963</v>
          </cell>
          <cell r="I41">
            <v>1.021006229131667</v>
          </cell>
          <cell r="J41">
            <v>4.8363452958868445</v>
          </cell>
          <cell r="K41">
            <v>26.868584977149137</v>
          </cell>
          <cell r="L41">
            <v>0.09592551065667582</v>
          </cell>
        </row>
        <row r="42">
          <cell r="H42">
            <v>0.3419702083465075</v>
          </cell>
          <cell r="I42">
            <v>1.0829056597639404</v>
          </cell>
          <cell r="J42">
            <v>5.129553125197613</v>
          </cell>
          <cell r="K42">
            <v>28.49751736220896</v>
          </cell>
          <cell r="L42">
            <v>0.1032492509464112</v>
          </cell>
        </row>
        <row r="43">
          <cell r="H43">
            <v>0.3295097486183519</v>
          </cell>
          <cell r="I43">
            <v>1.0434475372914478</v>
          </cell>
          <cell r="J43">
            <v>4.9426462292752795</v>
          </cell>
          <cell r="K43">
            <v>27.459145718195995</v>
          </cell>
          <cell r="L43">
            <v>0.09856821756675033</v>
          </cell>
        </row>
        <row r="44">
          <cell r="H44">
            <v>0.32625163568671467</v>
          </cell>
          <cell r="I44">
            <v>1.0331301796745964</v>
          </cell>
          <cell r="J44">
            <v>4.893774535300721</v>
          </cell>
          <cell r="K44">
            <v>27.187636307226224</v>
          </cell>
          <cell r="L44">
            <v>0.09735145359789446</v>
          </cell>
        </row>
        <row r="45">
          <cell r="H45">
            <v>0.3284046772115442</v>
          </cell>
          <cell r="I45">
            <v>1.0399481445032233</v>
          </cell>
          <cell r="J45">
            <v>4.926070158173163</v>
          </cell>
          <cell r="K45">
            <v>27.36705643429535</v>
          </cell>
          <cell r="L45">
            <v>0.0981551826773956</v>
          </cell>
        </row>
        <row r="46">
          <cell r="H46">
            <v>0.33705339198847384</v>
          </cell>
          <cell r="I46">
            <v>1.0673357412968338</v>
          </cell>
          <cell r="J46">
            <v>5.055800879827108</v>
          </cell>
          <cell r="K46">
            <v>28.087782665706154</v>
          </cell>
          <cell r="L46">
            <v>0.10139696267872872</v>
          </cell>
        </row>
        <row r="47">
          <cell r="H47">
            <v>0.3403763465951294</v>
          </cell>
          <cell r="I47">
            <v>1.0778584308845764</v>
          </cell>
          <cell r="J47">
            <v>5.105645198926942</v>
          </cell>
          <cell r="K47">
            <v>28.364695549594117</v>
          </cell>
          <cell r="L47">
            <v>0.10264806903065085</v>
          </cell>
        </row>
        <row r="48">
          <cell r="H48">
            <v>0.33746856824986204</v>
          </cell>
          <cell r="I48">
            <v>1.068650466124563</v>
          </cell>
          <cell r="J48">
            <v>5.062028523747931</v>
          </cell>
          <cell r="K48">
            <v>28.122380687488505</v>
          </cell>
          <cell r="L48">
            <v>0.10155311038696767</v>
          </cell>
        </row>
        <row r="49">
          <cell r="H49">
            <v>0.33792227787325685</v>
          </cell>
          <cell r="I49">
            <v>1.0700872132653134</v>
          </cell>
          <cell r="J49">
            <v>5.068834168098854</v>
          </cell>
          <cell r="K49">
            <v>28.160189822771407</v>
          </cell>
          <cell r="L49">
            <v>0.1017238054105174</v>
          </cell>
        </row>
        <row r="50">
          <cell r="H50">
            <v>0.33259758726088345</v>
          </cell>
          <cell r="I50">
            <v>1.0532256929927977</v>
          </cell>
          <cell r="J50">
            <v>4.988963808913253</v>
          </cell>
          <cell r="K50">
            <v>27.71646560507362</v>
          </cell>
          <cell r="L50">
            <v>0.09972417138832364</v>
          </cell>
        </row>
        <row r="51">
          <cell r="H51">
            <v>0.32494328485826385</v>
          </cell>
          <cell r="I51">
            <v>1.0289870687178355</v>
          </cell>
          <cell r="J51">
            <v>4.874149272873958</v>
          </cell>
          <cell r="K51">
            <v>27.07860707152199</v>
          </cell>
          <cell r="L51">
            <v>0.09686369381071652</v>
          </cell>
        </row>
        <row r="52">
          <cell r="H52">
            <v>0.3245529069973387</v>
          </cell>
          <cell r="I52">
            <v>1.0277508721582393</v>
          </cell>
          <cell r="J52">
            <v>4.868293604960081</v>
          </cell>
          <cell r="K52">
            <v>27.046075583111556</v>
          </cell>
          <cell r="L52">
            <v>0.09671825396342677</v>
          </cell>
        </row>
        <row r="53">
          <cell r="H53">
            <v>0.32538717995711164</v>
          </cell>
          <cell r="I53">
            <v>1.0303927365308536</v>
          </cell>
          <cell r="J53">
            <v>4.880807699356675</v>
          </cell>
          <cell r="K53">
            <v>27.115598329759308</v>
          </cell>
          <cell r="L53">
            <v>0.09702912521291182</v>
          </cell>
        </row>
        <row r="54">
          <cell r="H54">
            <v>0.32260195374393197</v>
          </cell>
          <cell r="I54">
            <v>1.0215728535224513</v>
          </cell>
          <cell r="J54">
            <v>4.83902930615898</v>
          </cell>
          <cell r="K54">
            <v>26.883496145327666</v>
          </cell>
          <cell r="L54">
            <v>0.09599205959453505</v>
          </cell>
        </row>
        <row r="55">
          <cell r="H55">
            <v>0.31793042435500274</v>
          </cell>
          <cell r="I55">
            <v>1.0067796771241753</v>
          </cell>
          <cell r="J55">
            <v>4.7689563653250415</v>
          </cell>
          <cell r="K55">
            <v>26.494202029583565</v>
          </cell>
          <cell r="L55">
            <v>0.09425766577253869</v>
          </cell>
        </row>
        <row r="56">
          <cell r="H56">
            <v>0.31972459498390604</v>
          </cell>
          <cell r="I56">
            <v>1.0124612174490357</v>
          </cell>
          <cell r="J56">
            <v>4.795868924758591</v>
          </cell>
          <cell r="K56">
            <v>26.64371624865884</v>
          </cell>
          <cell r="L56">
            <v>0.09492303722483907</v>
          </cell>
        </row>
        <row r="57">
          <cell r="H57">
            <v>0.3386508353173874</v>
          </cell>
          <cell r="I57">
            <v>1.0723943118383934</v>
          </cell>
          <cell r="J57">
            <v>5.079762529760811</v>
          </cell>
          <cell r="K57">
            <v>28.220902943115618</v>
          </cell>
          <cell r="L57">
            <v>0.10199802378401564</v>
          </cell>
        </row>
        <row r="58">
          <cell r="H58">
            <v>0.32153345667135347</v>
          </cell>
          <cell r="I58">
            <v>1.018189279459286</v>
          </cell>
          <cell r="J58">
            <v>4.823001850070303</v>
          </cell>
          <cell r="K58">
            <v>26.79445472261279</v>
          </cell>
          <cell r="L58">
            <v>0.09559480248765856</v>
          </cell>
        </row>
        <row r="59">
          <cell r="H59">
            <v>0.300942229134666</v>
          </cell>
          <cell r="I59">
            <v>0.952983725593109</v>
          </cell>
          <cell r="J59">
            <v>4.51413343701999</v>
          </cell>
          <cell r="K59">
            <v>25.078519094555503</v>
          </cell>
          <cell r="L59">
            <v>0.0880046226994512</v>
          </cell>
        </row>
        <row r="60">
          <cell r="H60">
            <v>0.3102392154847024</v>
          </cell>
          <cell r="I60">
            <v>0.9824241823682244</v>
          </cell>
          <cell r="J60">
            <v>4.653588232270537</v>
          </cell>
          <cell r="K60">
            <v>25.853267957058534</v>
          </cell>
          <cell r="L60">
            <v>0.09141604650279209</v>
          </cell>
        </row>
        <row r="61">
          <cell r="H61">
            <v>0.30593836662100715</v>
          </cell>
          <cell r="I61">
            <v>0.9688048276331894</v>
          </cell>
          <cell r="J61">
            <v>4.589075499315108</v>
          </cell>
          <cell r="K61">
            <v>25.49486388508393</v>
          </cell>
          <cell r="L61">
            <v>0.08983467438947756</v>
          </cell>
        </row>
        <row r="62">
          <cell r="H62">
            <v>0.3060955304604483</v>
          </cell>
          <cell r="I62">
            <v>0.9693025131247529</v>
          </cell>
          <cell r="J62">
            <v>4.591432956906725</v>
          </cell>
          <cell r="K62">
            <v>25.507960871704025</v>
          </cell>
          <cell r="L62">
            <v>0.08989236439499076</v>
          </cell>
        </row>
        <row r="63">
          <cell r="H63">
            <v>0.3127581782019484</v>
          </cell>
          <cell r="I63">
            <v>0.9904008976395033</v>
          </cell>
          <cell r="J63">
            <v>4.6913726730292264</v>
          </cell>
          <cell r="K63">
            <v>26.063181516829033</v>
          </cell>
          <cell r="L63">
            <v>0.09234479293342868</v>
          </cell>
        </row>
        <row r="64">
          <cell r="H64">
            <v>0.3158592218947886</v>
          </cell>
          <cell r="I64">
            <v>1.0002208693334973</v>
          </cell>
          <cell r="J64">
            <v>4.73788832842183</v>
          </cell>
          <cell r="K64">
            <v>26.321601824565718</v>
          </cell>
          <cell r="L64">
            <v>0.09349072332360124</v>
          </cell>
        </row>
        <row r="65">
          <cell r="H65">
            <v>0.3202231438472118</v>
          </cell>
          <cell r="I65">
            <v>1.0140399555161705</v>
          </cell>
          <cell r="J65">
            <v>4.803347157708177</v>
          </cell>
          <cell r="K65">
            <v>26.685261987267648</v>
          </cell>
          <cell r="L65">
            <v>0.09510809099258405</v>
          </cell>
        </row>
        <row r="66">
          <cell r="H66">
            <v>0.3009605896632049</v>
          </cell>
          <cell r="I66">
            <v>0.9530418672668155</v>
          </cell>
          <cell r="J66">
            <v>4.514408844948074</v>
          </cell>
          <cell r="K66">
            <v>25.08004913860041</v>
          </cell>
          <cell r="L66">
            <v>0.08801133421894157</v>
          </cell>
        </row>
        <row r="67">
          <cell r="H67">
            <v>0.3058111922909586</v>
          </cell>
          <cell r="I67">
            <v>0.9684021089213689</v>
          </cell>
          <cell r="J67">
            <v>4.587167884364379</v>
          </cell>
          <cell r="K67">
            <v>25.48426602424655</v>
          </cell>
          <cell r="L67">
            <v>0.08978799803207596</v>
          </cell>
        </row>
        <row r="68">
          <cell r="H68">
            <v>0.29570951397023015</v>
          </cell>
          <cell r="I68">
            <v>0.9364134609057289</v>
          </cell>
          <cell r="J68">
            <v>4.435642709553453</v>
          </cell>
          <cell r="K68">
            <v>24.64245949751918</v>
          </cell>
          <cell r="L68">
            <v>0.08609604272731906</v>
          </cell>
        </row>
        <row r="69">
          <cell r="H69">
            <v>0.27695223782869227</v>
          </cell>
          <cell r="I69">
            <v>0.8770154197908588</v>
          </cell>
          <cell r="J69">
            <v>4.154283567430385</v>
          </cell>
          <cell r="K69">
            <v>23.079353152391025</v>
          </cell>
          <cell r="L69">
            <v>0.07932455907420258</v>
          </cell>
        </row>
        <row r="70">
          <cell r="H70">
            <v>0.2906657262468147</v>
          </cell>
          <cell r="I70">
            <v>0.9204414664482465</v>
          </cell>
          <cell r="J70">
            <v>4.359985893702221</v>
          </cell>
          <cell r="K70">
            <v>24.222143853901226</v>
          </cell>
          <cell r="L70">
            <v>0.08426434509288956</v>
          </cell>
        </row>
        <row r="71">
          <cell r="H71">
            <v>0.28156492004932454</v>
          </cell>
          <cell r="I71">
            <v>0.891622246822861</v>
          </cell>
          <cell r="J71">
            <v>4.2234738007398684</v>
          </cell>
          <cell r="K71">
            <v>23.463743337443713</v>
          </cell>
          <cell r="L71">
            <v>0.08097943646504563</v>
          </cell>
        </row>
        <row r="72">
          <cell r="H72">
            <v>0.28319507186858317</v>
          </cell>
          <cell r="I72">
            <v>0.8967843942505133</v>
          </cell>
          <cell r="J72">
            <v>4.2479260780287476</v>
          </cell>
          <cell r="K72">
            <v>23.59958932238193</v>
          </cell>
          <cell r="L72">
            <v>0.08156590943850725</v>
          </cell>
        </row>
        <row r="73">
          <cell r="H73">
            <v>0.27963994156989386</v>
          </cell>
          <cell r="I73">
            <v>0.8855264816379973</v>
          </cell>
          <cell r="J73">
            <v>4.194599123548408</v>
          </cell>
          <cell r="K73">
            <v>23.303328464157822</v>
          </cell>
          <cell r="L73">
            <v>0.08028798745755028</v>
          </cell>
        </row>
        <row r="74">
          <cell r="H74">
            <v>0.28093151729667365</v>
          </cell>
          <cell r="I74">
            <v>0.8896164714394665</v>
          </cell>
          <cell r="J74">
            <v>4.2139727594501055</v>
          </cell>
          <cell r="K74">
            <v>23.410959774722805</v>
          </cell>
          <cell r="L74">
            <v>0.08075178840395399</v>
          </cell>
        </row>
        <row r="75">
          <cell r="H75">
            <v>0.2812442034002768</v>
          </cell>
          <cell r="I75">
            <v>0.8906066441008764</v>
          </cell>
          <cell r="J75">
            <v>4.218663051004151</v>
          </cell>
          <cell r="K75">
            <v>23.437016950023068</v>
          </cell>
          <cell r="L75">
            <v>0.08086415330673666</v>
          </cell>
        </row>
        <row r="76">
          <cell r="H76">
            <v>0.2780243602862961</v>
          </cell>
          <cell r="I76">
            <v>0.8804104742399377</v>
          </cell>
          <cell r="J76">
            <v>4.170365404294442</v>
          </cell>
          <cell r="K76">
            <v>23.168696690524676</v>
          </cell>
          <cell r="L76">
            <v>0.07970859079000632</v>
          </cell>
        </row>
        <row r="77">
          <cell r="H77">
            <v>0.28177853011467285</v>
          </cell>
          <cell r="I77">
            <v>0.892298678696464</v>
          </cell>
          <cell r="J77">
            <v>4.226677951720093</v>
          </cell>
          <cell r="K77">
            <v>23.481544176222737</v>
          </cell>
          <cell r="L77">
            <v>0.08105623785955474</v>
          </cell>
        </row>
        <row r="78">
          <cell r="H78">
            <v>0.2898893824185594</v>
          </cell>
          <cell r="I78">
            <v>0.917983044325438</v>
          </cell>
          <cell r="J78">
            <v>4.3483407362783915</v>
          </cell>
          <cell r="K78">
            <v>24.157448534879947</v>
          </cell>
          <cell r="L78">
            <v>0.08398311031457015</v>
          </cell>
        </row>
        <row r="79">
          <cell r="H79">
            <v>0.28047869505965844</v>
          </cell>
          <cell r="I79">
            <v>0.8881825343555851</v>
          </cell>
          <cell r="J79">
            <v>4.207180425894878</v>
          </cell>
          <cell r="K79">
            <v>23.373224588304872</v>
          </cell>
          <cell r="L79">
            <v>0.08058912049026161</v>
          </cell>
        </row>
        <row r="80">
          <cell r="H80">
            <v>0.28066675869086033</v>
          </cell>
          <cell r="I80">
            <v>0.8887780691877244</v>
          </cell>
          <cell r="J80">
            <v>4.210001380362906</v>
          </cell>
          <cell r="K80">
            <v>23.388896557571695</v>
          </cell>
          <cell r="L80">
            <v>0.08065667086467192</v>
          </cell>
        </row>
        <row r="81">
          <cell r="H81">
            <v>0.325135959968973</v>
          </cell>
          <cell r="I81">
            <v>1.0295972065684145</v>
          </cell>
          <cell r="J81">
            <v>4.844525803537698</v>
          </cell>
          <cell r="K81">
            <v>26.823716697440272</v>
          </cell>
          <cell r="L81">
            <v>0.09713324643615417</v>
          </cell>
        </row>
        <row r="82">
          <cell r="H82">
            <v>0.264824206979168</v>
          </cell>
          <cell r="I82">
            <v>0.8386099887673653</v>
          </cell>
          <cell r="J82">
            <v>3.9193982632916864</v>
          </cell>
          <cell r="K82">
            <v>21.627310236632052</v>
          </cell>
          <cell r="L82">
            <v>0.07523364618277023</v>
          </cell>
        </row>
        <row r="83">
          <cell r="H83">
            <v>0.27321960346577373</v>
          </cell>
          <cell r="I83">
            <v>0.8651954109749501</v>
          </cell>
          <cell r="J83">
            <v>4.016328170946874</v>
          </cell>
          <cell r="K83">
            <v>22.085251280150043</v>
          </cell>
          <cell r="L83">
            <v>0.07836815494194412</v>
          </cell>
        </row>
        <row r="84">
          <cell r="H84">
            <v>0.2640687611274873</v>
          </cell>
          <cell r="I84">
            <v>0.8362177435703765</v>
          </cell>
          <cell r="J84">
            <v>3.8554039124613144</v>
          </cell>
          <cell r="K84">
            <v>21.125500890198985</v>
          </cell>
          <cell r="L84">
            <v>0.07519895067111004</v>
          </cell>
        </row>
        <row r="85">
          <cell r="H85">
            <v>0.2630349471895421</v>
          </cell>
          <cell r="I85">
            <v>0.8329439994335501</v>
          </cell>
          <cell r="J85">
            <v>3.814006734248361</v>
          </cell>
          <cell r="K85">
            <v>20.82359998583875</v>
          </cell>
          <cell r="L85">
            <v>0.07494751482775949</v>
          </cell>
        </row>
        <row r="86">
          <cell r="H86">
            <v>0.25574797170854785</v>
          </cell>
          <cell r="I86">
            <v>0.8098685770770682</v>
          </cell>
          <cell r="J86">
            <v>3.682770792603089</v>
          </cell>
          <cell r="K86">
            <v>20.033591117169582</v>
          </cell>
          <cell r="L86">
            <v>0.07244515879497604</v>
          </cell>
        </row>
        <row r="87">
          <cell r="H87">
            <v>0.2618926255807441</v>
          </cell>
          <cell r="I87">
            <v>0.8293266476723564</v>
          </cell>
          <cell r="J87">
            <v>3.745064545804641</v>
          </cell>
          <cell r="K87">
            <v>20.29667848250767</v>
          </cell>
          <cell r="L87">
            <v>0.07478000365972969</v>
          </cell>
        </row>
        <row r="88">
          <cell r="H88">
            <v>0.2638892436394627</v>
          </cell>
          <cell r="I88">
            <v>0.8356492715249653</v>
          </cell>
          <cell r="J88">
            <v>3.74722725968037</v>
          </cell>
          <cell r="K88">
            <v>20.23150867902547</v>
          </cell>
          <cell r="L88">
            <v>0.07563333130745757</v>
          </cell>
        </row>
        <row r="89">
          <cell r="H89">
            <v>0.25934696269417046</v>
          </cell>
          <cell r="I89">
            <v>0.8212653818648731</v>
          </cell>
          <cell r="J89">
            <v>3.6567921739878035</v>
          </cell>
          <cell r="K89">
            <v>19.66714467097459</v>
          </cell>
          <cell r="L89">
            <v>0.07410498945839449</v>
          </cell>
        </row>
        <row r="90">
          <cell r="H90">
            <v>0.2659061423792311</v>
          </cell>
          <cell r="I90">
            <v>0.8420361175342319</v>
          </cell>
          <cell r="J90">
            <v>3.7226859933092356</v>
          </cell>
          <cell r="K90">
            <v>19.942960678442333</v>
          </cell>
          <cell r="L90">
            <v>0.07664220208214371</v>
          </cell>
        </row>
        <row r="91">
          <cell r="H91">
            <v>0.25467192980360776</v>
          </cell>
          <cell r="I91">
            <v>0.8064611110447578</v>
          </cell>
          <cell r="J91">
            <v>3.539939824270148</v>
          </cell>
          <cell r="K91">
            <v>18.888168127100908</v>
          </cell>
          <cell r="L91">
            <v>0.07264815076237179</v>
          </cell>
        </row>
        <row r="92">
          <cell r="H92">
            <v>0.25227677954191113</v>
          </cell>
          <cell r="I92">
            <v>0.7988764685493853</v>
          </cell>
          <cell r="J92">
            <v>3.4814195576783735</v>
          </cell>
          <cell r="K92">
            <v>18.500297166406813</v>
          </cell>
          <cell r="L92">
            <v>0.07189509086836357</v>
          </cell>
        </row>
        <row r="93">
          <cell r="H93">
            <v>0.2489476027905596</v>
          </cell>
          <cell r="I93">
            <v>0.7883340755034388</v>
          </cell>
          <cell r="J93">
            <v>3.410582158230666</v>
          </cell>
          <cell r="K93">
            <v>18.04870120231557</v>
          </cell>
          <cell r="L93">
            <v>0.07079691530551901</v>
          </cell>
        </row>
        <row r="94">
          <cell r="H94">
            <v>0.24430685895150067</v>
          </cell>
          <cell r="I94">
            <v>0.7736383866797522</v>
          </cell>
          <cell r="J94">
            <v>3.322573281740409</v>
          </cell>
          <cell r="K94">
            <v>17.508658224857548</v>
          </cell>
          <cell r="L94">
            <v>0.06921471983061632</v>
          </cell>
        </row>
        <row r="95">
          <cell r="H95">
            <v>0.23881037684899434</v>
          </cell>
          <cell r="I95">
            <v>0.7562328600218153</v>
          </cell>
          <cell r="J95">
            <v>3.2239400874614232</v>
          </cell>
          <cell r="K95">
            <v>16.915735026803763</v>
          </cell>
          <cell r="L95">
            <v>0.06731667471814338</v>
          </cell>
        </row>
        <row r="96">
          <cell r="H96">
            <v>0.23761835745934468</v>
          </cell>
          <cell r="I96">
            <v>0.7524581319545914</v>
          </cell>
          <cell r="J96">
            <v>3.1840859899552183</v>
          </cell>
          <cell r="K96">
            <v>16.633285022154126</v>
          </cell>
          <cell r="L96">
            <v>0.066990234391941</v>
          </cell>
        </row>
        <row r="97">
          <cell r="H97">
            <v>0.23137381524664435</v>
          </cell>
          <cell r="I97">
            <v>0.7326837482810404</v>
          </cell>
          <cell r="J97">
            <v>3.07727174278037</v>
          </cell>
          <cell r="K97">
            <v>16.003355554559565</v>
          </cell>
          <cell r="L97">
            <v>0.06481167460706165</v>
          </cell>
        </row>
        <row r="98">
          <cell r="H98">
            <v>0.22848304136289954</v>
          </cell>
          <cell r="I98">
            <v>0.7235296309825152</v>
          </cell>
          <cell r="J98">
            <v>3.015976145990274</v>
          </cell>
          <cell r="K98">
            <v>15.6130078264648</v>
          </cell>
          <cell r="L98">
            <v>0.06385645571863978</v>
          </cell>
        </row>
        <row r="99">
          <cell r="H99">
            <v>0.2206233169638899</v>
          </cell>
          <cell r="I99">
            <v>0.6986405037189847</v>
          </cell>
          <cell r="J99">
            <v>2.8901654522269578</v>
          </cell>
          <cell r="K99">
            <v>14.892073895062568</v>
          </cell>
          <cell r="L99">
            <v>0.06108702284886988</v>
          </cell>
        </row>
        <row r="100">
          <cell r="H100">
            <v>0.22660009490152458</v>
          </cell>
          <cell r="I100">
            <v>0.7175669671881612</v>
          </cell>
          <cell r="J100">
            <v>2.94580123371982</v>
          </cell>
          <cell r="K100">
            <v>15.106672993434968</v>
          </cell>
          <cell r="L100">
            <v>0.0633667484899642</v>
          </cell>
        </row>
        <row r="101">
          <cell r="H101">
            <v>0.21444453366388333</v>
          </cell>
          <cell r="I101">
            <v>0.6790743566022972</v>
          </cell>
          <cell r="J101">
            <v>2.7663344842640947</v>
          </cell>
          <cell r="K101">
            <v>14.117598466205651</v>
          </cell>
          <cell r="L101">
            <v>0.059013934962667935</v>
          </cell>
        </row>
        <row r="102">
          <cell r="H102">
            <v>0.21566581600842508</v>
          </cell>
          <cell r="I102">
            <v>0.6829417506933461</v>
          </cell>
          <cell r="J102">
            <v>2.760522444907841</v>
          </cell>
          <cell r="K102">
            <v>14.018278040547626</v>
          </cell>
          <cell r="L102">
            <v>0.05954340622957613</v>
          </cell>
        </row>
        <row r="103">
          <cell r="H103">
            <v>0.20129050825258119</v>
          </cell>
          <cell r="I103">
            <v>0.6374199427998405</v>
          </cell>
          <cell r="J103">
            <v>2.556389454807781</v>
          </cell>
          <cell r="K103">
            <v>12.916140946207289</v>
          </cell>
          <cell r="L103">
            <v>0.054408122354703464</v>
          </cell>
        </row>
        <row r="104">
          <cell r="H104">
            <v>0.19031940901642386</v>
          </cell>
          <cell r="I104">
            <v>0.6026781285520089</v>
          </cell>
          <cell r="J104">
            <v>2.3980245536069407</v>
          </cell>
          <cell r="K104">
            <v>12.053562571040175</v>
          </cell>
          <cell r="L104">
            <v>0.05055042900460303</v>
          </cell>
        </row>
        <row r="105">
          <cell r="H105">
            <v>0.17765945780624726</v>
          </cell>
          <cell r="I105">
            <v>0.5625882830531164</v>
          </cell>
          <cell r="J105">
            <v>2.2207432225780903</v>
          </cell>
          <cell r="K105">
            <v>11.103716112890451</v>
          </cell>
          <cell r="L105">
            <v>0.04614622431415216</v>
          </cell>
        </row>
        <row r="106">
          <cell r="H106">
            <v>0.15131693088740275</v>
          </cell>
          <cell r="I106">
            <v>0.479170281143442</v>
          </cell>
          <cell r="J106">
            <v>1.8763299430037939</v>
          </cell>
          <cell r="K106">
            <v>9.331210738056502</v>
          </cell>
          <cell r="L106">
            <v>0.03722313234373482</v>
          </cell>
        </row>
        <row r="107">
          <cell r="H107">
            <v>0.14185391784893733</v>
          </cell>
          <cell r="I107">
            <v>0.4492040731883015</v>
          </cell>
          <cell r="J107">
            <v>1.744803189541929</v>
          </cell>
          <cell r="K107">
            <v>8.629446669143686</v>
          </cell>
          <cell r="L107">
            <v>0.034114908774339654</v>
          </cell>
        </row>
        <row r="108">
          <cell r="H108">
            <v>0.13148241807760058</v>
          </cell>
          <cell r="I108">
            <v>0.4163609905790685</v>
          </cell>
          <cell r="J108">
            <v>1.604085500546727</v>
          </cell>
          <cell r="K108">
            <v>7.888945084656033</v>
          </cell>
          <cell r="L108">
            <v>0.030769182721437333</v>
          </cell>
        </row>
        <row r="109">
          <cell r="H109">
            <v>0.12705502904824517</v>
          </cell>
          <cell r="I109">
            <v>0.40234092531944304</v>
          </cell>
          <cell r="J109">
            <v>1.5373658514837663</v>
          </cell>
          <cell r="K109">
            <v>7.517422552021169</v>
          </cell>
          <cell r="L109">
            <v>0.029343385045066707</v>
          </cell>
        </row>
        <row r="110">
          <cell r="H110">
            <v>0.1209164252734936</v>
          </cell>
          <cell r="I110">
            <v>0.38290201336606305</v>
          </cell>
          <cell r="J110">
            <v>1.450997103281923</v>
          </cell>
          <cell r="K110">
            <v>7.05345814095379</v>
          </cell>
          <cell r="L110">
            <v>0.027395830440568376</v>
          </cell>
        </row>
        <row r="111">
          <cell r="H111">
            <v>0.11715971475386902</v>
          </cell>
          <cell r="I111">
            <v>0.3710057633872519</v>
          </cell>
          <cell r="J111">
            <v>1.394200605571041</v>
          </cell>
          <cell r="K111">
            <v>6.736683598347466</v>
          </cell>
          <cell r="L111">
            <v>0.026198565864786656</v>
          </cell>
        </row>
        <row r="112">
          <cell r="H112">
            <v>0.1166897144039633</v>
          </cell>
          <cell r="I112">
            <v>0.3695174289458838</v>
          </cell>
          <cell r="J112">
            <v>1.3769386299667667</v>
          </cell>
          <cell r="K112">
            <v>6.612417149557918</v>
          </cell>
          <cell r="L112">
            <v>0.02600963971813657</v>
          </cell>
        </row>
        <row r="113">
          <cell r="H113">
            <v>0.11920414821436813</v>
          </cell>
          <cell r="I113">
            <v>0.3774798026788324</v>
          </cell>
          <cell r="J113">
            <v>1.394688534108107</v>
          </cell>
          <cell r="K113">
            <v>6.655564941968884</v>
          </cell>
          <cell r="L113">
            <v>0.02673858656287579</v>
          </cell>
        </row>
        <row r="114">
          <cell r="H114">
            <v>0.11909591681298003</v>
          </cell>
          <cell r="I114">
            <v>0.3771370699077701</v>
          </cell>
          <cell r="J114">
            <v>1.381512635030568</v>
          </cell>
          <cell r="K114">
            <v>6.550275424713899</v>
          </cell>
          <cell r="L114">
            <v>0.026658504034804298</v>
          </cell>
        </row>
        <row r="115">
          <cell r="H115">
            <v>0.11876240031043862</v>
          </cell>
          <cell r="I115">
            <v>0.37608093431638895</v>
          </cell>
          <cell r="J115">
            <v>1.365767603570044</v>
          </cell>
          <cell r="K115">
            <v>6.432963350148756</v>
          </cell>
          <cell r="L115">
            <v>0.026506379838977013</v>
          </cell>
        </row>
        <row r="116">
          <cell r="H116">
            <v>0.1177813365267033</v>
          </cell>
          <cell r="I116">
            <v>0.3729742323345605</v>
          </cell>
          <cell r="J116">
            <v>1.3427072364044175</v>
          </cell>
          <cell r="K116">
            <v>6.281671281424174</v>
          </cell>
          <cell r="L116">
            <v>0.026150415833229836</v>
          </cell>
        </row>
        <row r="117">
          <cell r="H117">
            <v>0.11881730912619232</v>
          </cell>
          <cell r="I117">
            <v>0.3762548122329423</v>
          </cell>
          <cell r="J117">
            <v>1.342635593125973</v>
          </cell>
          <cell r="K117">
            <v>6.237908729125094</v>
          </cell>
          <cell r="L117">
            <v>0.026420559235891233</v>
          </cell>
        </row>
        <row r="118">
          <cell r="H118">
            <v>0.11639778197025889</v>
          </cell>
          <cell r="I118">
            <v>0.36859297623915316</v>
          </cell>
          <cell r="J118">
            <v>1.3036551580668994</v>
          </cell>
          <cell r="K118">
            <v>6.013885401796706</v>
          </cell>
          <cell r="L118">
            <v>0.02561017692244405</v>
          </cell>
        </row>
        <row r="119">
          <cell r="H119">
            <v>0.11733225728390875</v>
          </cell>
          <cell r="I119">
            <v>0.371552148065711</v>
          </cell>
          <cell r="J119">
            <v>1.3023880558513867</v>
          </cell>
          <cell r="K119">
            <v>5.9643897452653585</v>
          </cell>
          <cell r="L119">
            <v>0.025843260944522953</v>
          </cell>
        </row>
        <row r="120">
          <cell r="H120">
            <v>0.11625610192066158</v>
          </cell>
          <cell r="I120">
            <v>0.36814432274876163</v>
          </cell>
          <cell r="J120">
            <v>1.278817121127277</v>
          </cell>
          <cell r="K120">
            <v>5.812805096033075</v>
          </cell>
          <cell r="L120">
            <v>0.02544566777220021</v>
          </cell>
        </row>
        <row r="121">
          <cell r="H121">
            <v>0.12282659728564531</v>
          </cell>
          <cell r="I121">
            <v>0.3889508914045435</v>
          </cell>
          <cell r="J121">
            <v>1.3388099104135336</v>
          </cell>
          <cell r="K121">
            <v>6.038974366544224</v>
          </cell>
          <cell r="L121">
            <v>0.027467373647072326</v>
          </cell>
        </row>
        <row r="122">
          <cell r="H122">
            <v>0.11520332324650867</v>
          </cell>
          <cell r="I122">
            <v>0.3648105236139441</v>
          </cell>
          <cell r="J122">
            <v>1.2441958910622932</v>
          </cell>
          <cell r="K122">
            <v>5.5681606235812495</v>
          </cell>
          <cell r="L122">
            <v>0.024984718993458117</v>
          </cell>
        </row>
        <row r="123">
          <cell r="H123">
            <v>0.11615361520524942</v>
          </cell>
          <cell r="I123">
            <v>0.3678197814832898</v>
          </cell>
          <cell r="J123">
            <v>1.2428436826961684</v>
          </cell>
          <cell r="K123">
            <v>5.517296722249344</v>
          </cell>
          <cell r="L123">
            <v>0.02521349425814548</v>
          </cell>
        </row>
        <row r="124">
          <cell r="H124">
            <v>0.11748456585694338</v>
          </cell>
          <cell r="I124">
            <v>0.37203445854698736</v>
          </cell>
          <cell r="J124">
            <v>1.2453363980835994</v>
          </cell>
          <cell r="K124">
            <v>5.482613073324021</v>
          </cell>
          <cell r="L124">
            <v>0.02556322018552575</v>
          </cell>
        </row>
        <row r="125">
          <cell r="H125">
            <v>0.11491032986488917</v>
          </cell>
          <cell r="I125">
            <v>0.36388271123881566</v>
          </cell>
          <cell r="J125">
            <v>1.2065584635813358</v>
          </cell>
          <cell r="K125">
            <v>5.2667234521407496</v>
          </cell>
          <cell r="L125">
            <v>0.024671948738465645</v>
          </cell>
        </row>
        <row r="126">
          <cell r="H126">
            <v>0.11487064735272375</v>
          </cell>
          <cell r="I126">
            <v>0.36375704995029184</v>
          </cell>
          <cell r="J126">
            <v>1.1946547324683265</v>
          </cell>
          <cell r="K126">
            <v>5.169179130872565</v>
          </cell>
          <cell r="L126">
            <v>0.024579240335705452</v>
          </cell>
        </row>
        <row r="127">
          <cell r="H127">
            <v>0.11584630982942451</v>
          </cell>
          <cell r="I127">
            <v>0.3668466477931776</v>
          </cell>
          <cell r="J127">
            <v>1.1932169912430721</v>
          </cell>
          <cell r="K127">
            <v>5.116545350799579</v>
          </cell>
          <cell r="L127">
            <v>0.02480610484808557</v>
          </cell>
        </row>
        <row r="128">
          <cell r="H128">
            <v>0.11131330400916088</v>
          </cell>
          <cell r="I128">
            <v>0.3524921293623428</v>
          </cell>
          <cell r="J128">
            <v>1.1353957008934408</v>
          </cell>
          <cell r="K128">
            <v>4.823576507063634</v>
          </cell>
          <cell r="L128">
            <v>0.023283002571137322</v>
          </cell>
        </row>
        <row r="129">
          <cell r="H129">
            <v>0.10792446123276382</v>
          </cell>
          <cell r="I129">
            <v>0.3417607939037521</v>
          </cell>
          <cell r="J129">
            <v>1.0900370584509143</v>
          </cell>
          <cell r="K129">
            <v>4.586789602392459</v>
          </cell>
          <cell r="L129">
            <v>0.02212984672741125</v>
          </cell>
        </row>
        <row r="130">
          <cell r="H130">
            <v>0.0995265111036027</v>
          </cell>
          <cell r="I130">
            <v>0.3151672851614085</v>
          </cell>
          <cell r="J130">
            <v>0.9952651110360269</v>
          </cell>
          <cell r="K130">
            <v>4.146937962650113</v>
          </cell>
          <cell r="L130">
            <v>0.019472733890146844</v>
          </cell>
        </row>
        <row r="131">
          <cell r="H131">
            <v>0.10178467391264828</v>
          </cell>
          <cell r="I131">
            <v>0.32231813405671955</v>
          </cell>
          <cell r="J131">
            <v>1.0178467391264827</v>
          </cell>
          <cell r="K131">
            <v>4.241028079693678</v>
          </cell>
          <cell r="L131">
            <v>0.020348620029224454</v>
          </cell>
        </row>
        <row r="132">
          <cell r="H132">
            <v>0.10616145572426304</v>
          </cell>
          <cell r="I132">
            <v>0.33617794312683297</v>
          </cell>
          <cell r="J132">
            <v>1.0616145572426303</v>
          </cell>
          <cell r="K132">
            <v>4.42339398851096</v>
          </cell>
          <cell r="L132">
            <v>0.02193436762973476</v>
          </cell>
        </row>
        <row r="133">
          <cell r="H133">
            <v>0.10708153404391121</v>
          </cell>
          <cell r="I133">
            <v>0.3390915244723855</v>
          </cell>
          <cell r="J133">
            <v>1.070815340439112</v>
          </cell>
          <cell r="K133">
            <v>4.461730585162967</v>
          </cell>
          <cell r="L133">
            <v>0.022468900804230228</v>
          </cell>
        </row>
        <row r="134">
          <cell r="H134">
            <v>0.10730062214546039</v>
          </cell>
          <cell r="I134">
            <v>0.3397853034606246</v>
          </cell>
          <cell r="J134">
            <v>1.073006221454604</v>
          </cell>
          <cell r="K134">
            <v>4.47085925606085</v>
          </cell>
          <cell r="L134">
            <v>0.02278816141166116</v>
          </cell>
        </row>
        <row r="135">
          <cell r="H135">
            <v>0.10591101144943305</v>
          </cell>
          <cell r="I135">
            <v>0.3353848695898713</v>
          </cell>
          <cell r="J135">
            <v>1.0591101144943305</v>
          </cell>
          <cell r="K135">
            <v>4.412958810393044</v>
          </cell>
          <cell r="L135">
            <v>0.022570939421379343</v>
          </cell>
        </row>
        <row r="136">
          <cell r="H136">
            <v>0.10789958190280682</v>
          </cell>
          <cell r="I136">
            <v>0.34168200935888826</v>
          </cell>
          <cell r="J136">
            <v>1.0789958190280682</v>
          </cell>
          <cell r="K136">
            <v>4.495815912616951</v>
          </cell>
          <cell r="L136">
            <v>0.023511570917187023</v>
          </cell>
        </row>
        <row r="137">
          <cell r="H137">
            <v>0.11129248264831566</v>
          </cell>
          <cell r="I137">
            <v>0.3524261950529996</v>
          </cell>
          <cell r="J137">
            <v>1.1129248264831566</v>
          </cell>
          <cell r="K137">
            <v>4.637186777013153</v>
          </cell>
          <cell r="L137">
            <v>0.025003750242144896</v>
          </cell>
        </row>
        <row r="138">
          <cell r="H138">
            <v>0.11227816652887572</v>
          </cell>
          <cell r="I138">
            <v>0.3555475273414398</v>
          </cell>
          <cell r="J138">
            <v>1.1227816652887572</v>
          </cell>
          <cell r="K138">
            <v>4.678256938703155</v>
          </cell>
          <cell r="L138">
            <v>0.025677682895431694</v>
          </cell>
        </row>
        <row r="139">
          <cell r="H139">
            <v>0.1158591949507782</v>
          </cell>
          <cell r="I139">
            <v>0.3668874506774643</v>
          </cell>
          <cell r="J139">
            <v>1.158591949507782</v>
          </cell>
          <cell r="K139">
            <v>4.827466456282425</v>
          </cell>
          <cell r="L139">
            <v>0.02738424185019932</v>
          </cell>
        </row>
        <row r="140">
          <cell r="H140">
            <v>0.11301565927806262</v>
          </cell>
          <cell r="I140">
            <v>0.3578829210471983</v>
          </cell>
          <cell r="J140">
            <v>1.1301565927806263</v>
          </cell>
          <cell r="K140">
            <v>4.7089858032526095</v>
          </cell>
          <cell r="L140">
            <v>0.026627538641980697</v>
          </cell>
        </row>
        <row r="141">
          <cell r="H141">
            <v>0.11840289098899823</v>
          </cell>
          <cell r="I141">
            <v>0.37494248813182773</v>
          </cell>
          <cell r="J141">
            <v>1.1840289098899823</v>
          </cell>
          <cell r="K141">
            <v>4.933453791208259</v>
          </cell>
          <cell r="L141">
            <v>0.02877644647189156</v>
          </cell>
        </row>
        <row r="142">
          <cell r="H142">
            <v>0.12140794101431295</v>
          </cell>
          <cell r="I142">
            <v>0.3844584798786576</v>
          </cell>
          <cell r="J142">
            <v>1.2140794101431294</v>
          </cell>
          <cell r="K142">
            <v>5.058664208929707</v>
          </cell>
          <cell r="L142">
            <v>0.030003952920351257</v>
          </cell>
        </row>
        <row r="143">
          <cell r="H143">
            <v>0.13002879210820883</v>
          </cell>
          <cell r="I143">
            <v>0.41175784167599466</v>
          </cell>
          <cell r="J143">
            <v>1.3002879210820883</v>
          </cell>
          <cell r="K143">
            <v>5.417866337842034</v>
          </cell>
          <cell r="L143">
            <v>0.03363818328476254</v>
          </cell>
        </row>
        <row r="144">
          <cell r="H144">
            <v>0.13169475825940075</v>
          </cell>
          <cell r="I144">
            <v>0.41703340115476906</v>
          </cell>
          <cell r="J144">
            <v>1.3169475825940076</v>
          </cell>
          <cell r="K144">
            <v>5.487281594141698</v>
          </cell>
          <cell r="L144">
            <v>0.034359550047645245</v>
          </cell>
        </row>
        <row r="145">
          <cell r="H145">
            <v>0.14056506443948028</v>
          </cell>
          <cell r="I145">
            <v>0.44512270405835425</v>
          </cell>
          <cell r="J145">
            <v>1.4056506443948027</v>
          </cell>
          <cell r="K145">
            <v>5.856877684978345</v>
          </cell>
          <cell r="L145">
            <v>0.038302663838122024</v>
          </cell>
        </row>
        <row r="146">
          <cell r="H146">
            <v>0.14377920385897192</v>
          </cell>
          <cell r="I146">
            <v>0.45530081222007773</v>
          </cell>
          <cell r="J146">
            <v>1.4377920385897192</v>
          </cell>
          <cell r="K146">
            <v>5.990800160790497</v>
          </cell>
          <cell r="L146">
            <v>0.03977346640632376</v>
          </cell>
        </row>
        <row r="147">
          <cell r="H147">
            <v>0.15001516433944606</v>
          </cell>
          <cell r="I147">
            <v>0.4750480204082459</v>
          </cell>
          <cell r="J147">
            <v>1.5001516433944606</v>
          </cell>
          <cell r="K147">
            <v>6.250631847476919</v>
          </cell>
          <cell r="L147">
            <v>0.04268991162122096</v>
          </cell>
        </row>
        <row r="148">
          <cell r="H148">
            <v>0.15483854321794607</v>
          </cell>
          <cell r="I148">
            <v>0.4903220535234959</v>
          </cell>
          <cell r="J148">
            <v>1.5483854321794608</v>
          </cell>
          <cell r="K148">
            <v>6.45160596741442</v>
          </cell>
          <cell r="L148">
            <v>0.045001996336373695</v>
          </cell>
        </row>
        <row r="149">
          <cell r="H149">
            <v>0.15819759396228003</v>
          </cell>
          <cell r="I149">
            <v>0.5009590475472201</v>
          </cell>
          <cell r="J149">
            <v>1.5819759396228004</v>
          </cell>
          <cell r="K149">
            <v>6.591566415095001</v>
          </cell>
          <cell r="L149">
            <v>0.04664084845834601</v>
          </cell>
        </row>
        <row r="150">
          <cell r="H150">
            <v>0.17436939456008746</v>
          </cell>
          <cell r="I150">
            <v>0.552169749440277</v>
          </cell>
          <cell r="J150">
            <v>1.7436939456008747</v>
          </cell>
          <cell r="K150">
            <v>7.2653914400036435</v>
          </cell>
          <cell r="L150">
            <v>0.05485510932026397</v>
          </cell>
        </row>
        <row r="151">
          <cell r="H151">
            <v>0.18791770635568247</v>
          </cell>
          <cell r="I151">
            <v>0.5950727367929945</v>
          </cell>
          <cell r="J151">
            <v>1.8791770635568248</v>
          </cell>
          <cell r="K151">
            <v>7.829904431486771</v>
          </cell>
          <cell r="L151">
            <v>0.06214117924179383</v>
          </cell>
        </row>
        <row r="152">
          <cell r="H152">
            <v>0.17475374362786747</v>
          </cell>
          <cell r="I152">
            <v>0.5533868548215802</v>
          </cell>
          <cell r="J152">
            <v>1.7475374362786744</v>
          </cell>
          <cell r="K152">
            <v>7.281405984494479</v>
          </cell>
          <cell r="L152">
            <v>0.05505677885935872</v>
          </cell>
        </row>
        <row r="153">
          <cell r="H153">
            <v>0.1674572020765914</v>
          </cell>
          <cell r="I153">
            <v>0.5302811399092061</v>
          </cell>
          <cell r="J153">
            <v>1.674572020765914</v>
          </cell>
          <cell r="K153">
            <v>6.977383419857976</v>
          </cell>
          <cell r="L153">
            <v>0.05127901840674111</v>
          </cell>
        </row>
        <row r="154">
          <cell r="H154">
            <v>0.16917377028477615</v>
          </cell>
          <cell r="I154">
            <v>0.5357169392351245</v>
          </cell>
          <cell r="J154">
            <v>1.6917377028477618</v>
          </cell>
          <cell r="K154">
            <v>7.048907095199006</v>
          </cell>
          <cell r="L154">
            <v>0.05215809240084829</v>
          </cell>
        </row>
        <row r="155">
          <cell r="H155">
            <v>0.17187121600268332</v>
          </cell>
          <cell r="I155">
            <v>0.5442588506751638</v>
          </cell>
          <cell r="J155">
            <v>1.718712160026833</v>
          </cell>
          <cell r="K155">
            <v>7.161300666778471</v>
          </cell>
          <cell r="L155">
            <v>0.05355153224703978</v>
          </cell>
        </row>
        <row r="156">
          <cell r="H156">
            <v>0.13459056355913318</v>
          </cell>
          <cell r="I156">
            <v>0.4262034512705884</v>
          </cell>
          <cell r="J156">
            <v>1.3459056355913317</v>
          </cell>
          <cell r="K156">
            <v>5.607940148297216</v>
          </cell>
          <cell r="L156">
            <v>0.03562796400710191</v>
          </cell>
        </row>
        <row r="157">
          <cell r="H157">
            <v>0.1319566367628598</v>
          </cell>
          <cell r="I157">
            <v>0.41786268308238933</v>
          </cell>
          <cell r="J157">
            <v>1.3195663676285978</v>
          </cell>
          <cell r="K157">
            <v>5.498193198452491</v>
          </cell>
          <cell r="L157">
            <v>0.03447350029922022</v>
          </cell>
        </row>
        <row r="158">
          <cell r="H158">
            <v>0.13420089038369715</v>
          </cell>
          <cell r="I158">
            <v>0.424969486215041</v>
          </cell>
          <cell r="J158">
            <v>1.3420089038369714</v>
          </cell>
          <cell r="K158">
            <v>5.591703765987382</v>
          </cell>
          <cell r="L158">
            <v>0.03545621027379836</v>
          </cell>
        </row>
        <row r="159">
          <cell r="H159">
            <v>0.1381623742380951</v>
          </cell>
          <cell r="I159">
            <v>0.4375141850873012</v>
          </cell>
          <cell r="J159">
            <v>1.381623742380951</v>
          </cell>
          <cell r="K159">
            <v>5.756765593253963</v>
          </cell>
          <cell r="L159">
            <v>0.03721770864558178</v>
          </cell>
        </row>
        <row r="160">
          <cell r="H160">
            <v>0.14167205146691655</v>
          </cell>
          <cell r="I160">
            <v>0.44862816297856906</v>
          </cell>
          <cell r="J160">
            <v>1.4167205146691655</v>
          </cell>
          <cell r="K160">
            <v>5.903002144454857</v>
          </cell>
          <cell r="L160">
            <v>0.03880672175367184</v>
          </cell>
        </row>
        <row r="161">
          <cell r="H161">
            <v>0.1516088421799173</v>
          </cell>
          <cell r="I161">
            <v>0.48009466690307145</v>
          </cell>
          <cell r="J161">
            <v>1.516088421799173</v>
          </cell>
          <cell r="K161">
            <v>6.317035090829887</v>
          </cell>
          <cell r="L161">
            <v>0.043448441616661004</v>
          </cell>
        </row>
        <row r="162">
          <cell r="H162">
            <v>0.15462660793765523</v>
          </cell>
          <cell r="I162">
            <v>0.48965092513590824</v>
          </cell>
          <cell r="J162">
            <v>1.5462660793765524</v>
          </cell>
          <cell r="K162">
            <v>6.442775330735635</v>
          </cell>
          <cell r="L162">
            <v>0.044899382366608544</v>
          </cell>
        </row>
        <row r="163">
          <cell r="H163">
            <v>0.16252776246676612</v>
          </cell>
          <cell r="I163">
            <v>0.514671247811426</v>
          </cell>
          <cell r="J163">
            <v>1.6252776246676612</v>
          </cell>
          <cell r="K163">
            <v>6.771990102781921</v>
          </cell>
          <cell r="L163">
            <v>0.048787951071240926</v>
          </cell>
        </row>
        <row r="164">
          <cell r="H164">
            <v>0.1652721533741001</v>
          </cell>
          <cell r="I164">
            <v>0.5233618190179836</v>
          </cell>
          <cell r="J164">
            <v>1.6527215337410008</v>
          </cell>
          <cell r="K164">
            <v>6.8863397239208375</v>
          </cell>
          <cell r="L164">
            <v>0.050168693935704445</v>
          </cell>
        </row>
        <row r="165">
          <cell r="H165">
            <v>0.17144096431412273</v>
          </cell>
          <cell r="I165">
            <v>0.542896386994722</v>
          </cell>
          <cell r="J165">
            <v>1.714409643141227</v>
          </cell>
          <cell r="K165">
            <v>7.143373513088447</v>
          </cell>
          <cell r="L165">
            <v>0.0533282894590911</v>
          </cell>
        </row>
        <row r="166">
          <cell r="H166">
            <v>0.17662642038697857</v>
          </cell>
          <cell r="I166">
            <v>0.5593169978920988</v>
          </cell>
          <cell r="J166">
            <v>1.7662642038697856</v>
          </cell>
          <cell r="K166">
            <v>7.359434182790774</v>
          </cell>
          <cell r="L166">
            <v>0.056043609432641986</v>
          </cell>
        </row>
        <row r="167">
          <cell r="H167">
            <v>0.1812932987691617</v>
          </cell>
          <cell r="I167">
            <v>0.5740954461023454</v>
          </cell>
          <cell r="J167">
            <v>1.8129329876916167</v>
          </cell>
          <cell r="K167">
            <v>7.553887448715071</v>
          </cell>
          <cell r="L167">
            <v>0.05853328584105708</v>
          </cell>
        </row>
        <row r="168">
          <cell r="H168">
            <v>0.18859672200602023</v>
          </cell>
          <cell r="I168">
            <v>0.5972229530190641</v>
          </cell>
          <cell r="J168">
            <v>1.8859672200602027</v>
          </cell>
          <cell r="K168">
            <v>7.858196750250843</v>
          </cell>
          <cell r="L168">
            <v>0.06251586128996343</v>
          </cell>
        </row>
        <row r="169">
          <cell r="H169">
            <v>0.19048244468541</v>
          </cell>
          <cell r="I169">
            <v>0.603194408170465</v>
          </cell>
          <cell r="J169">
            <v>1.9048244468540998</v>
          </cell>
          <cell r="K169">
            <v>7.93676852855875</v>
          </cell>
          <cell r="L169">
            <v>0.06356112556937266</v>
          </cell>
        </row>
        <row r="170">
          <cell r="H170">
            <v>0.1978450545523001</v>
          </cell>
          <cell r="I170">
            <v>0.6265093394156169</v>
          </cell>
          <cell r="J170">
            <v>1.9784505455230006</v>
          </cell>
          <cell r="K170">
            <v>8.24354393967917</v>
          </cell>
          <cell r="L170">
            <v>0.06770831151491268</v>
          </cell>
        </row>
        <row r="171">
          <cell r="H171">
            <v>0.20240198958670644</v>
          </cell>
          <cell r="I171">
            <v>0.640939633691237</v>
          </cell>
          <cell r="J171">
            <v>2.0240198958670645</v>
          </cell>
          <cell r="K171">
            <v>8.433416232779434</v>
          </cell>
          <cell r="L171">
            <v>0.07032740849010402</v>
          </cell>
        </row>
        <row r="172">
          <cell r="H172">
            <v>0.21112957919608083</v>
          </cell>
          <cell r="I172">
            <v>0.6685770007875893</v>
          </cell>
          <cell r="J172">
            <v>2.111295791960808</v>
          </cell>
          <cell r="K172">
            <v>8.797065799836702</v>
          </cell>
          <cell r="L172">
            <v>0.07545391683652491</v>
          </cell>
        </row>
        <row r="173">
          <cell r="H173">
            <v>0.21059261893967177</v>
          </cell>
          <cell r="I173">
            <v>0.666876626642294</v>
          </cell>
          <cell r="J173">
            <v>2.1059261893967176</v>
          </cell>
          <cell r="K173">
            <v>8.774692455819658</v>
          </cell>
          <cell r="L173">
            <v>0.07513435481349641</v>
          </cell>
        </row>
        <row r="174">
          <cell r="H174">
            <v>0.21366239438386392</v>
          </cell>
          <cell r="I174">
            <v>0.6765975822155691</v>
          </cell>
          <cell r="J174">
            <v>2.1366239438386394</v>
          </cell>
          <cell r="K174">
            <v>8.90259976599433</v>
          </cell>
          <cell r="L174">
            <v>0.07696857932294277</v>
          </cell>
        </row>
        <row r="175">
          <cell r="H175">
            <v>0.22293696866675508</v>
          </cell>
          <cell r="I175">
            <v>0.7059670674447244</v>
          </cell>
          <cell r="J175">
            <v>2.229369686667551</v>
          </cell>
          <cell r="K175">
            <v>9.289040361114795</v>
          </cell>
          <cell r="L175">
            <v>0.08261713648689012</v>
          </cell>
        </row>
        <row r="176">
          <cell r="H176">
            <v>0.228389308493929</v>
          </cell>
          <cell r="I176">
            <v>0.7232328102307751</v>
          </cell>
          <cell r="J176">
            <v>2.2838930849392898</v>
          </cell>
          <cell r="K176">
            <v>9.51622118724704</v>
          </cell>
          <cell r="L176">
            <v>0.0860121099704318</v>
          </cell>
        </row>
        <row r="177">
          <cell r="H177">
            <v>0.2398111440323933</v>
          </cell>
          <cell r="I177">
            <v>0.7594019561025788</v>
          </cell>
          <cell r="J177">
            <v>2.398111440323933</v>
          </cell>
          <cell r="K177">
            <v>9.99213100134972</v>
          </cell>
          <cell r="L177">
            <v>0.09330013104419947</v>
          </cell>
        </row>
        <row r="178">
          <cell r="H178">
            <v>0.24456289106976042</v>
          </cell>
          <cell r="I178">
            <v>0.7744491550542414</v>
          </cell>
          <cell r="J178">
            <v>2.445628910697604</v>
          </cell>
          <cell r="K178">
            <v>10.190120461240019</v>
          </cell>
          <cell r="L178">
            <v>0.09640160214735288</v>
          </cell>
        </row>
        <row r="179">
          <cell r="H179">
            <v>0.24604531452934497</v>
          </cell>
          <cell r="I179">
            <v>0.7791434960095924</v>
          </cell>
          <cell r="J179">
            <v>2.4604531452934495</v>
          </cell>
          <cell r="K179">
            <v>10.251888105389375</v>
          </cell>
          <cell r="L179">
            <v>0.09737746939453325</v>
          </cell>
        </row>
        <row r="180">
          <cell r="H180">
            <v>0.24853207033603944</v>
          </cell>
          <cell r="I180">
            <v>0.7870182227307916</v>
          </cell>
          <cell r="J180">
            <v>2.4853207033603946</v>
          </cell>
          <cell r="K180">
            <v>10.35550293066831</v>
          </cell>
          <cell r="L180">
            <v>0.09902329686943857</v>
          </cell>
        </row>
        <row r="181">
          <cell r="H181">
            <v>0.24569120467195424</v>
          </cell>
          <cell r="I181">
            <v>0.7780221481278551</v>
          </cell>
          <cell r="J181">
            <v>2.4569120467195424</v>
          </cell>
          <cell r="K181">
            <v>10.237133527998095</v>
          </cell>
          <cell r="L181">
            <v>0.09714400442736368</v>
          </cell>
        </row>
        <row r="182">
          <cell r="H182">
            <v>0.24943438525704842</v>
          </cell>
          <cell r="I182">
            <v>0.7898755533139866</v>
          </cell>
          <cell r="J182">
            <v>2.494343852570484</v>
          </cell>
          <cell r="K182">
            <v>10.393099385710352</v>
          </cell>
          <cell r="L182">
            <v>0.09962320794960655</v>
          </cell>
        </row>
        <row r="183">
          <cell r="H183">
            <v>0.2581875501248639</v>
          </cell>
          <cell r="I183">
            <v>0.8175939087287356</v>
          </cell>
          <cell r="J183">
            <v>2.5818755012486387</v>
          </cell>
          <cell r="K183">
            <v>10.757814588535995</v>
          </cell>
          <cell r="L183">
            <v>0.10551773978289898</v>
          </cell>
        </row>
        <row r="184">
          <cell r="H184">
            <v>0.27522463332194763</v>
          </cell>
          <cell r="I184">
            <v>0.8715446721861675</v>
          </cell>
          <cell r="J184">
            <v>2.7522463332194764</v>
          </cell>
          <cell r="K184">
            <v>11.467693055081153</v>
          </cell>
          <cell r="L184">
            <v>0.11737586933811427</v>
          </cell>
        </row>
        <row r="185">
          <cell r="H185">
            <v>0.29423084481148465</v>
          </cell>
          <cell r="I185">
            <v>0.9317310085697014</v>
          </cell>
          <cell r="J185">
            <v>2.9423084481148463</v>
          </cell>
          <cell r="K185">
            <v>12.25961853381186</v>
          </cell>
          <cell r="L185">
            <v>0.13119390229355457</v>
          </cell>
        </row>
        <row r="186">
          <cell r="H186">
            <v>0.3027947200336983</v>
          </cell>
          <cell r="I186">
            <v>0.9588499467733779</v>
          </cell>
          <cell r="J186">
            <v>3.0279472003369827</v>
          </cell>
          <cell r="K186">
            <v>12.616446668070763</v>
          </cell>
          <cell r="L186">
            <v>0.13761966047725677</v>
          </cell>
        </row>
        <row r="187">
          <cell r="H187">
            <v>0.2954563861323117</v>
          </cell>
          <cell r="I187">
            <v>0.9356118894189869</v>
          </cell>
          <cell r="J187">
            <v>2.9545638613231167</v>
          </cell>
          <cell r="K187">
            <v>12.310682755512987</v>
          </cell>
          <cell r="L187">
            <v>0.13210592246328032</v>
          </cell>
        </row>
        <row r="188">
          <cell r="H188">
            <v>0.29825801974964217</v>
          </cell>
          <cell r="I188">
            <v>0.9444837292072003</v>
          </cell>
          <cell r="J188">
            <v>2.9825801974964214</v>
          </cell>
          <cell r="K188">
            <v>12.427417489568425</v>
          </cell>
          <cell r="L188">
            <v>0.13420031514176958</v>
          </cell>
        </row>
        <row r="189">
          <cell r="H189">
            <v>0.29081060018814453</v>
          </cell>
          <cell r="I189">
            <v>0.9209002339291243</v>
          </cell>
          <cell r="J189">
            <v>2.9081060018814453</v>
          </cell>
          <cell r="K189">
            <v>12.11710834117269</v>
          </cell>
          <cell r="L189">
            <v>0.12866202232638613</v>
          </cell>
        </row>
        <row r="190">
          <cell r="H190">
            <v>0.27665023161505936</v>
          </cell>
          <cell r="I190">
            <v>0.8760590667810213</v>
          </cell>
          <cell r="J190">
            <v>2.7665023161505937</v>
          </cell>
          <cell r="K190">
            <v>11.527092983960808</v>
          </cell>
          <cell r="L190">
            <v>0.11839091646715708</v>
          </cell>
        </row>
        <row r="191">
          <cell r="H191">
            <v>0.2770149663041729</v>
          </cell>
          <cell r="I191">
            <v>0.8772140599632141</v>
          </cell>
          <cell r="J191">
            <v>2.770149663041729</v>
          </cell>
          <cell r="K191">
            <v>11.542290262673871</v>
          </cell>
          <cell r="L191">
            <v>0.11865117438537431</v>
          </cell>
        </row>
        <row r="192">
          <cell r="H192">
            <v>0.2808238943260227</v>
          </cell>
          <cell r="I192">
            <v>0.8892756653657385</v>
          </cell>
          <cell r="J192">
            <v>2.8082389432602275</v>
          </cell>
          <cell r="K192">
            <v>11.700995596917615</v>
          </cell>
          <cell r="L192">
            <v>0.12138268733662415</v>
          </cell>
        </row>
        <row r="193">
          <cell r="H193">
            <v>0.2967788751742641</v>
          </cell>
          <cell r="I193">
            <v>0.9397997713851697</v>
          </cell>
          <cell r="J193">
            <v>2.967788751742641</v>
          </cell>
          <cell r="K193">
            <v>12.365786465594338</v>
          </cell>
          <cell r="L193">
            <v>0.13309292192161098</v>
          </cell>
        </row>
        <row r="194">
          <cell r="H194">
            <v>0.2915114494241268</v>
          </cell>
          <cell r="I194">
            <v>0.9231195898430683</v>
          </cell>
          <cell r="J194">
            <v>2.9151144942412683</v>
          </cell>
          <cell r="K194">
            <v>12.146310392671952</v>
          </cell>
          <cell r="L194">
            <v>0.12917922664471476</v>
          </cell>
        </row>
        <row r="195">
          <cell r="H195">
            <v>0.2890003750419018</v>
          </cell>
          <cell r="I195">
            <v>0.9151678542993557</v>
          </cell>
          <cell r="J195">
            <v>2.8900037504190177</v>
          </cell>
          <cell r="K195">
            <v>12.041682293412576</v>
          </cell>
          <cell r="L195">
            <v>0.12732997763530143</v>
          </cell>
        </row>
        <row r="196">
          <cell r="H196">
            <v>0.28371717014968434</v>
          </cell>
          <cell r="I196">
            <v>0.8984377054740005</v>
          </cell>
          <cell r="J196">
            <v>2.8371717014968434</v>
          </cell>
          <cell r="K196">
            <v>11.821548756236847</v>
          </cell>
          <cell r="L196">
            <v>0.12347414227636988</v>
          </cell>
        </row>
        <row r="197">
          <cell r="H197">
            <v>0.28643397423858774</v>
          </cell>
          <cell r="I197">
            <v>0.9070409184221945</v>
          </cell>
          <cell r="J197">
            <v>2.8643397423858774</v>
          </cell>
          <cell r="K197">
            <v>11.934748926607822</v>
          </cell>
          <cell r="L197">
            <v>0.1254510210059451</v>
          </cell>
        </row>
        <row r="198">
          <cell r="H198">
            <v>0.2859681658186111</v>
          </cell>
          <cell r="I198">
            <v>0.905565858425602</v>
          </cell>
          <cell r="J198">
            <v>2.859681658186111</v>
          </cell>
          <cell r="K198">
            <v>11.91534024244213</v>
          </cell>
          <cell r="L198">
            <v>0.12511118434505594</v>
          </cell>
        </row>
        <row r="199">
          <cell r="H199">
            <v>0.28612748897220125</v>
          </cell>
          <cell r="I199">
            <v>0.9060703817453041</v>
          </cell>
          <cell r="J199">
            <v>2.8612748897220124</v>
          </cell>
          <cell r="K199">
            <v>11.921978707175052</v>
          </cell>
          <cell r="L199">
            <v>0.1252273791551225</v>
          </cell>
        </row>
        <row r="200">
          <cell r="H200">
            <v>0.28748392303361153</v>
          </cell>
          <cell r="I200">
            <v>0.9103657562731032</v>
          </cell>
          <cell r="J200">
            <v>2.874839230336115</v>
          </cell>
          <cell r="K200">
            <v>11.978496793067148</v>
          </cell>
          <cell r="L200">
            <v>0.12621837657462576</v>
          </cell>
        </row>
        <row r="201">
          <cell r="H201">
            <v>0.2891492286013363</v>
          </cell>
          <cell r="I201">
            <v>0.9156392239042316</v>
          </cell>
          <cell r="J201">
            <v>2.8914922860133627</v>
          </cell>
          <cell r="K201">
            <v>12.047884525055679</v>
          </cell>
          <cell r="L201">
            <v>0.12743930145131124</v>
          </cell>
        </row>
        <row r="202">
          <cell r="H202">
            <v>0.2937323546302907</v>
          </cell>
          <cell r="I202">
            <v>0.9301524563292539</v>
          </cell>
          <cell r="J202">
            <v>2.937323546302907</v>
          </cell>
          <cell r="K202">
            <v>12.238848109595446</v>
          </cell>
          <cell r="L202">
            <v>0.13082366050845315</v>
          </cell>
        </row>
        <row r="203">
          <cell r="H203">
            <v>0.30530679311386766</v>
          </cell>
          <cell r="I203">
            <v>0.9668048448605809</v>
          </cell>
          <cell r="J203">
            <v>3.053067931138677</v>
          </cell>
          <cell r="K203">
            <v>12.721116379744487</v>
          </cell>
          <cell r="L203">
            <v>0.13952780583825108</v>
          </cell>
        </row>
        <row r="204">
          <cell r="H204">
            <v>0.30316672800811656</v>
          </cell>
          <cell r="I204">
            <v>0.9600279720257026</v>
          </cell>
          <cell r="J204">
            <v>3.0316672800811655</v>
          </cell>
          <cell r="K204">
            <v>12.63194700033819</v>
          </cell>
          <cell r="L204">
            <v>0.1379015707995389</v>
          </cell>
        </row>
        <row r="205">
          <cell r="H205">
            <v>0.29705247953918296</v>
          </cell>
          <cell r="I205">
            <v>0.9406661852074127</v>
          </cell>
          <cell r="J205">
            <v>2.9705247953918295</v>
          </cell>
          <cell r="K205">
            <v>12.377186647465956</v>
          </cell>
          <cell r="L205">
            <v>0.13329748496337027</v>
          </cell>
        </row>
        <row r="206">
          <cell r="H206">
            <v>0.2936393828900513</v>
          </cell>
          <cell r="I206">
            <v>0.9298580458184957</v>
          </cell>
          <cell r="J206">
            <v>2.9363938289005134</v>
          </cell>
          <cell r="K206">
            <v>12.234974287085471</v>
          </cell>
          <cell r="L206">
            <v>0.13075465426357533</v>
          </cell>
        </row>
        <row r="207">
          <cell r="H207">
            <v>0.2968401430614497</v>
          </cell>
          <cell r="I207">
            <v>0.9399937863612573</v>
          </cell>
          <cell r="J207">
            <v>2.968401430614497</v>
          </cell>
          <cell r="K207">
            <v>12.36833929422707</v>
          </cell>
          <cell r="L207">
            <v>0.13313871855073292</v>
          </cell>
        </row>
        <row r="208">
          <cell r="H208">
            <v>0.29188740205286784</v>
          </cell>
          <cell r="I208">
            <v>0.9243101065007481</v>
          </cell>
          <cell r="J208">
            <v>2.9188740205286785</v>
          </cell>
          <cell r="K208">
            <v>12.161975085536161</v>
          </cell>
          <cell r="L208">
            <v>0.12945700958493264</v>
          </cell>
        </row>
        <row r="209">
          <cell r="H209">
            <v>0.28497139398873933</v>
          </cell>
          <cell r="I209">
            <v>0.9024094142976745</v>
          </cell>
          <cell r="J209">
            <v>2.849713939887393</v>
          </cell>
          <cell r="K209">
            <v>11.873808082864139</v>
          </cell>
          <cell r="L209">
            <v>0.12438521569171211</v>
          </cell>
        </row>
        <row r="210">
          <cell r="H210">
            <v>0.2749368586009625</v>
          </cell>
          <cell r="I210">
            <v>0.8706333855697146</v>
          </cell>
          <cell r="J210">
            <v>2.7493685860096253</v>
          </cell>
          <cell r="K210">
            <v>11.455702441706771</v>
          </cell>
          <cell r="L210">
            <v>0.11717139373341917</v>
          </cell>
        </row>
        <row r="211">
          <cell r="H211">
            <v>0.2789592602457148</v>
          </cell>
          <cell r="I211">
            <v>0.883370990778097</v>
          </cell>
          <cell r="J211">
            <v>2.789592602457148</v>
          </cell>
          <cell r="K211">
            <v>11.623302510238119</v>
          </cell>
          <cell r="L211">
            <v>0.12004238720358736</v>
          </cell>
        </row>
        <row r="212">
          <cell r="H212">
            <v>0.2818984154772986</v>
          </cell>
          <cell r="I212">
            <v>0.8926783156781123</v>
          </cell>
          <cell r="J212">
            <v>2.818984154772986</v>
          </cell>
          <cell r="K212">
            <v>11.745767311554108</v>
          </cell>
          <cell r="L212">
            <v>0.12215775521266106</v>
          </cell>
        </row>
        <row r="213">
          <cell r="H213">
            <v>0.28185040448645005</v>
          </cell>
          <cell r="I213">
            <v>0.8925262808737585</v>
          </cell>
          <cell r="J213">
            <v>2.8185040448645005</v>
          </cell>
          <cell r="K213">
            <v>11.743766853602086</v>
          </cell>
          <cell r="L213">
            <v>0.12212308207284635</v>
          </cell>
        </row>
        <row r="214">
          <cell r="H214">
            <v>0.28102906119665966</v>
          </cell>
          <cell r="I214">
            <v>0.8899253604560888</v>
          </cell>
          <cell r="J214">
            <v>2.8102906119665967</v>
          </cell>
          <cell r="K214">
            <v>11.709544216527487</v>
          </cell>
          <cell r="L214">
            <v>0.12153052477088673</v>
          </cell>
        </row>
        <row r="215">
          <cell r="H215">
            <v>0.27862504031826807</v>
          </cell>
          <cell r="I215">
            <v>0.8823126276745155</v>
          </cell>
          <cell r="J215">
            <v>2.786250403182681</v>
          </cell>
          <cell r="K215">
            <v>11.609376679927836</v>
          </cell>
          <cell r="L215">
            <v>0.11980277913910516</v>
          </cell>
        </row>
        <row r="216">
          <cell r="H216">
            <v>0.28273069049476</v>
          </cell>
          <cell r="I216">
            <v>0.8953138532334067</v>
          </cell>
          <cell r="J216">
            <v>2.8273069049476</v>
          </cell>
          <cell r="K216">
            <v>11.780445437281669</v>
          </cell>
          <cell r="L216">
            <v>0.12275944282394731</v>
          </cell>
        </row>
        <row r="217">
          <cell r="H217">
            <v>0.28374050977700754</v>
          </cell>
          <cell r="I217">
            <v>0.8985116142938573</v>
          </cell>
          <cell r="J217">
            <v>2.8374050977700755</v>
          </cell>
          <cell r="K217">
            <v>11.822521240708648</v>
          </cell>
          <cell r="L217">
            <v>0.1234910718091987</v>
          </cell>
        </row>
        <row r="218">
          <cell r="H218">
            <v>0.28466725202821275</v>
          </cell>
          <cell r="I218">
            <v>0.9014462980893403</v>
          </cell>
          <cell r="J218">
            <v>2.8466725202821275</v>
          </cell>
          <cell r="K218">
            <v>11.86113550117553</v>
          </cell>
          <cell r="L218">
            <v>0.12416403967199013</v>
          </cell>
        </row>
        <row r="219">
          <cell r="H219">
            <v>0.2855296142169757</v>
          </cell>
          <cell r="I219">
            <v>0.9041771116870897</v>
          </cell>
          <cell r="J219">
            <v>2.855296142169757</v>
          </cell>
          <cell r="K219">
            <v>11.897067259040655</v>
          </cell>
          <cell r="L219">
            <v>0.12479157034447999</v>
          </cell>
        </row>
        <row r="220">
          <cell r="H220">
            <v>0.28645024940856467</v>
          </cell>
          <cell r="I220">
            <v>0.9070924564604548</v>
          </cell>
          <cell r="J220">
            <v>2.864502494085647</v>
          </cell>
          <cell r="K220">
            <v>11.935427058690195</v>
          </cell>
          <cell r="L220">
            <v>0.1254629014364836</v>
          </cell>
        </row>
        <row r="221">
          <cell r="H221">
            <v>0.2876037696992282</v>
          </cell>
          <cell r="I221">
            <v>0.9107452707142226</v>
          </cell>
          <cell r="J221">
            <v>2.876037696992282</v>
          </cell>
          <cell r="K221">
            <v>11.983490404134507</v>
          </cell>
          <cell r="L221">
            <v>0.12630608555761144</v>
          </cell>
        </row>
        <row r="222">
          <cell r="H222">
            <v>0.2889822810899611</v>
          </cell>
          <cell r="I222">
            <v>0.9151105567848768</v>
          </cell>
          <cell r="J222">
            <v>2.889822810899611</v>
          </cell>
          <cell r="K222">
            <v>12.04092837874838</v>
          </cell>
          <cell r="L222">
            <v>0.1273166912949072</v>
          </cell>
        </row>
        <row r="223">
          <cell r="H223">
            <v>0.29057401327850346</v>
          </cell>
          <cell r="I223">
            <v>0.9201510420485942</v>
          </cell>
          <cell r="J223">
            <v>2.9057401327850347</v>
          </cell>
          <cell r="K223">
            <v>12.107250553270978</v>
          </cell>
          <cell r="L223">
            <v>0.12848761617336055</v>
          </cell>
        </row>
        <row r="224">
          <cell r="H224">
            <v>0.292343874818627</v>
          </cell>
          <cell r="I224">
            <v>0.9257556035923189</v>
          </cell>
          <cell r="J224">
            <v>2.9234387481862703</v>
          </cell>
          <cell r="K224">
            <v>12.180994784109458</v>
          </cell>
          <cell r="L224">
            <v>0.12979460779499977</v>
          </cell>
        </row>
        <row r="225">
          <cell r="H225">
            <v>0.2942468048467132</v>
          </cell>
          <cell r="I225">
            <v>0.9317815486812583</v>
          </cell>
          <cell r="J225">
            <v>2.9424680484671315</v>
          </cell>
          <cell r="K225">
            <v>12.260283535279715</v>
          </cell>
          <cell r="L225">
            <v>0.1312057631458882</v>
          </cell>
        </row>
        <row r="226">
          <cell r="H226">
            <v>0.29632972463802154</v>
          </cell>
          <cell r="I226">
            <v>0.9383774613537349</v>
          </cell>
          <cell r="J226">
            <v>2.9632972463802156</v>
          </cell>
          <cell r="K226">
            <v>12.347071859917564</v>
          </cell>
          <cell r="L226">
            <v>0.13275738256653627</v>
          </cell>
        </row>
        <row r="227">
          <cell r="H227">
            <v>0.29857628085229604</v>
          </cell>
          <cell r="I227">
            <v>0.9454915560322708</v>
          </cell>
          <cell r="J227">
            <v>2.9857628085229604</v>
          </cell>
          <cell r="K227">
            <v>12.440678368845669</v>
          </cell>
          <cell r="L227">
            <v>0.13443906776184655</v>
          </cell>
        </row>
        <row r="228">
          <cell r="H228">
            <v>0.30099512432281245</v>
          </cell>
          <cell r="I228">
            <v>0.9531512270222394</v>
          </cell>
          <cell r="J228">
            <v>3.0099512432281244</v>
          </cell>
          <cell r="K228">
            <v>12.54146351345052</v>
          </cell>
          <cell r="L228">
            <v>0.13625917446627095</v>
          </cell>
        </row>
        <row r="229">
          <cell r="H229">
            <v>0.30313623529078676</v>
          </cell>
          <cell r="I229">
            <v>0.959931411754158</v>
          </cell>
          <cell r="J229">
            <v>3.0313623529078675</v>
          </cell>
          <cell r="K229">
            <v>12.63067647044945</v>
          </cell>
          <cell r="L229">
            <v>0.13787845451704864</v>
          </cell>
        </row>
        <row r="230">
          <cell r="H230">
            <v>0.3053343998917122</v>
          </cell>
          <cell r="I230">
            <v>0.9668922663237552</v>
          </cell>
          <cell r="J230">
            <v>3.053343998917122</v>
          </cell>
          <cell r="K230">
            <v>12.722266662154674</v>
          </cell>
          <cell r="L230">
            <v>0.13954883402653706</v>
          </cell>
        </row>
        <row r="231">
          <cell r="H231">
            <v>0.3075915848851987</v>
          </cell>
          <cell r="I231">
            <v>0.9740400188031294</v>
          </cell>
          <cell r="J231">
            <v>3.075915848851987</v>
          </cell>
          <cell r="K231">
            <v>12.816316036883281</v>
          </cell>
          <cell r="L231">
            <v>0.14127242560398656</v>
          </cell>
        </row>
        <row r="232">
          <cell r="H232">
            <v>0.3097690504976015</v>
          </cell>
          <cell r="I232">
            <v>0.9809353265757381</v>
          </cell>
          <cell r="J232">
            <v>3.097690504976015</v>
          </cell>
          <cell r="K232">
            <v>12.907043770733397</v>
          </cell>
          <cell r="L232">
            <v>0.14294315378925546</v>
          </cell>
        </row>
        <row r="233">
          <cell r="H233">
            <v>0.31175540219203063</v>
          </cell>
          <cell r="I233">
            <v>0.9872254402747637</v>
          </cell>
          <cell r="J233">
            <v>3.117554021920306</v>
          </cell>
          <cell r="K233">
            <v>12.989808424667943</v>
          </cell>
          <cell r="L233">
            <v>0.14447408918947918</v>
          </cell>
        </row>
        <row r="234">
          <cell r="H234">
            <v>0.31344453317185256</v>
          </cell>
          <cell r="I234">
            <v>0.9925743550441998</v>
          </cell>
          <cell r="J234">
            <v>3.1344453317185255</v>
          </cell>
          <cell r="K234">
            <v>13.060188882160524</v>
          </cell>
          <cell r="L234">
            <v>0.14578107607809493</v>
          </cell>
        </row>
        <row r="235">
          <cell r="H235">
            <v>0.3147818363518199</v>
          </cell>
          <cell r="I235">
            <v>0.9968091484474295</v>
          </cell>
          <cell r="J235">
            <v>3.1478183635181987</v>
          </cell>
          <cell r="K235">
            <v>13.115909847992496</v>
          </cell>
          <cell r="L235">
            <v>0.14681916841146644</v>
          </cell>
        </row>
        <row r="236">
          <cell r="H236">
            <v>0.3157672999528436</v>
          </cell>
          <cell r="I236">
            <v>0.9999297831840047</v>
          </cell>
          <cell r="J236">
            <v>3.157672999528436</v>
          </cell>
          <cell r="K236">
            <v>13.156970831368485</v>
          </cell>
          <cell r="L236">
            <v>0.14758602692498043</v>
          </cell>
        </row>
        <row r="237">
          <cell r="H237">
            <v>0.3164282887825517</v>
          </cell>
          <cell r="I237">
            <v>1.0020229144780803</v>
          </cell>
          <cell r="J237">
            <v>3.164282887825517</v>
          </cell>
          <cell r="K237">
            <v>13.184512032606321</v>
          </cell>
          <cell r="L237">
            <v>0.14810128382322382</v>
          </cell>
        </row>
        <row r="238">
          <cell r="H238">
            <v>0.31679784543942585</v>
          </cell>
          <cell r="I238">
            <v>1.0031931772248486</v>
          </cell>
          <cell r="J238">
            <v>3.1679784543942584</v>
          </cell>
          <cell r="K238">
            <v>13.199910226642745</v>
          </cell>
          <cell r="L238">
            <v>0.14838967523029606</v>
          </cell>
        </row>
        <row r="239">
          <cell r="H239">
            <v>0.31692408193421184</v>
          </cell>
          <cell r="I239">
            <v>1.003592926125004</v>
          </cell>
          <cell r="J239">
            <v>3.1692408193421184</v>
          </cell>
          <cell r="K239">
            <v>13.20517008059216</v>
          </cell>
          <cell r="L239">
            <v>0.14848823798219948</v>
          </cell>
        </row>
      </sheetData>
      <sheetData sheetId="9">
        <row r="150">
          <cell r="H150">
            <v>0.1772059616597595</v>
          </cell>
          <cell r="I150">
            <v>0.5611522119225717</v>
          </cell>
          <cell r="J150">
            <v>1.7720596165975948</v>
          </cell>
          <cell r="K150">
            <v>7.383581735823312</v>
          </cell>
        </row>
        <row r="151">
          <cell r="H151">
            <v>0.1912941966641613</v>
          </cell>
          <cell r="I151">
            <v>0.6057649561031775</v>
          </cell>
          <cell r="J151">
            <v>1.912941966641613</v>
          </cell>
          <cell r="K151">
            <v>7.970591527673387</v>
          </cell>
        </row>
        <row r="152">
          <cell r="H152">
            <v>0.17817257312595403</v>
          </cell>
          <cell r="I152">
            <v>0.5642131482321877</v>
          </cell>
          <cell r="J152">
            <v>1.7817257312595403</v>
          </cell>
          <cell r="K152">
            <v>7.423857213581417</v>
          </cell>
        </row>
        <row r="153">
          <cell r="H153">
            <v>0.17103239545426824</v>
          </cell>
          <cell r="I153">
            <v>0.5416025856051827</v>
          </cell>
          <cell r="J153">
            <v>1.7103239545426827</v>
          </cell>
          <cell r="K153">
            <v>7.12634981059451</v>
          </cell>
        </row>
        <row r="154">
          <cell r="H154">
            <v>0.17316280817650492</v>
          </cell>
          <cell r="I154">
            <v>0.5483488925589323</v>
          </cell>
          <cell r="J154">
            <v>1.7316280817650491</v>
          </cell>
          <cell r="K154">
            <v>7.2151170073543724</v>
          </cell>
        </row>
        <row r="155">
          <cell r="H155">
            <v>0.1762255097638373</v>
          </cell>
          <cell r="I155">
            <v>0.5580474475854847</v>
          </cell>
          <cell r="J155">
            <v>1.762255097638373</v>
          </cell>
          <cell r="K155">
            <v>7.342729573493222</v>
          </cell>
        </row>
        <row r="156">
          <cell r="H156">
            <v>0.13831367784734042</v>
          </cell>
          <cell r="I156">
            <v>0.4379933131832447</v>
          </cell>
          <cell r="J156">
            <v>1.383136778473404</v>
          </cell>
          <cell r="K156">
            <v>5.763069910305851</v>
          </cell>
        </row>
        <row r="157">
          <cell r="H157">
            <v>0.13590083632393907</v>
          </cell>
          <cell r="I157">
            <v>0.43035264835914033</v>
          </cell>
          <cell r="J157">
            <v>1.3590083632393908</v>
          </cell>
          <cell r="K157">
            <v>5.662534846830795</v>
          </cell>
        </row>
        <row r="158">
          <cell r="H158">
            <v>0.13855516879088345</v>
          </cell>
          <cell r="I158">
            <v>0.4387580345044642</v>
          </cell>
          <cell r="J158">
            <v>1.3855516879088345</v>
          </cell>
          <cell r="K158">
            <v>5.773132032953478</v>
          </cell>
        </row>
        <row r="159">
          <cell r="H159">
            <v>0.14301221146416843</v>
          </cell>
          <cell r="I159">
            <v>0.4528720029698667</v>
          </cell>
          <cell r="J159">
            <v>1.4301221146416843</v>
          </cell>
          <cell r="K159">
            <v>5.958842144340352</v>
          </cell>
        </row>
        <row r="160">
          <cell r="H160">
            <v>0.14706906207749265</v>
          </cell>
          <cell r="I160">
            <v>0.4657186965787267</v>
          </cell>
          <cell r="J160">
            <v>1.4706906207749264</v>
          </cell>
          <cell r="K160">
            <v>6.127877586562194</v>
          </cell>
        </row>
        <row r="161">
          <cell r="H161">
            <v>0.15792748467860704</v>
          </cell>
          <cell r="I161">
            <v>0.5001037014822556</v>
          </cell>
          <cell r="J161">
            <v>1.5792748467860704</v>
          </cell>
          <cell r="K161">
            <v>6.580311861608627</v>
          </cell>
        </row>
        <row r="162">
          <cell r="H162">
            <v>0.16169686343124423</v>
          </cell>
          <cell r="I162">
            <v>0.5120400675322734</v>
          </cell>
          <cell r="J162">
            <v>1.6169686343124423</v>
          </cell>
          <cell r="K162">
            <v>6.737369309635176</v>
          </cell>
        </row>
        <row r="163">
          <cell r="H163">
            <v>0.17067503074005377</v>
          </cell>
          <cell r="I163">
            <v>0.5404709306768369</v>
          </cell>
          <cell r="J163">
            <v>1.7067503074005375</v>
          </cell>
          <cell r="K163">
            <v>7.111459614168907</v>
          </cell>
        </row>
        <row r="164">
          <cell r="H164">
            <v>0.17436359156845002</v>
          </cell>
          <cell r="I164">
            <v>0.5521513733000918</v>
          </cell>
          <cell r="J164">
            <v>1.7436359156845003</v>
          </cell>
          <cell r="K164">
            <v>7.2651496486854175</v>
          </cell>
        </row>
        <row r="165">
          <cell r="H165">
            <v>0.18168307013033774</v>
          </cell>
          <cell r="I165">
            <v>0.5753297220794028</v>
          </cell>
          <cell r="J165">
            <v>1.8168307013033778</v>
          </cell>
          <cell r="K165">
            <v>7.570127922097407</v>
          </cell>
        </row>
        <row r="166">
          <cell r="H166">
            <v>0.18818546548175172</v>
          </cell>
          <cell r="I166">
            <v>0.5959206406922138</v>
          </cell>
          <cell r="J166">
            <v>1.8818546548175172</v>
          </cell>
          <cell r="K166">
            <v>7.841061061739655</v>
          </cell>
        </row>
        <row r="167">
          <cell r="H167">
            <v>0.19424643925960927</v>
          </cell>
          <cell r="I167">
            <v>0.615113724322096</v>
          </cell>
          <cell r="J167">
            <v>1.9424643925960927</v>
          </cell>
          <cell r="K167">
            <v>8.093601635817054</v>
          </cell>
        </row>
        <row r="168">
          <cell r="H168">
            <v>0.20328919901480097</v>
          </cell>
          <cell r="I168">
            <v>0.6437491302135364</v>
          </cell>
          <cell r="J168">
            <v>2.0328919901480096</v>
          </cell>
          <cell r="K168">
            <v>8.470383292283374</v>
          </cell>
        </row>
        <row r="169">
          <cell r="H169">
            <v>0.20668029954887895</v>
          </cell>
          <cell r="I169">
            <v>0.6544876152381167</v>
          </cell>
          <cell r="J169">
            <v>2.0668029954887897</v>
          </cell>
          <cell r="K169">
            <v>8.611679147869957</v>
          </cell>
        </row>
        <row r="170">
          <cell r="H170">
            <v>0.21611165452501568</v>
          </cell>
          <cell r="I170">
            <v>0.6843535726625497</v>
          </cell>
          <cell r="J170">
            <v>2.161116545250157</v>
          </cell>
          <cell r="K170">
            <v>9.004652271875653</v>
          </cell>
        </row>
        <row r="171">
          <cell r="H171">
            <v>0.22269041099917444</v>
          </cell>
          <cell r="I171">
            <v>0.7051863014973857</v>
          </cell>
          <cell r="J171">
            <v>2.2269041099917444</v>
          </cell>
          <cell r="K171">
            <v>9.278767124965603</v>
          </cell>
        </row>
        <row r="172">
          <cell r="H172">
            <v>0.23412704780847113</v>
          </cell>
          <cell r="I172">
            <v>0.7414023180601585</v>
          </cell>
          <cell r="J172">
            <v>2.341270478084711</v>
          </cell>
          <cell r="K172">
            <v>9.755293658686297</v>
          </cell>
        </row>
        <row r="173">
          <cell r="H173">
            <v>0.23541140972427385</v>
          </cell>
          <cell r="I173">
            <v>0.7454694641268671</v>
          </cell>
          <cell r="J173">
            <v>2.3541140972427383</v>
          </cell>
          <cell r="K173">
            <v>9.808808738511411</v>
          </cell>
        </row>
        <row r="174">
          <cell r="H174">
            <v>0.2408070382510857</v>
          </cell>
          <cell r="I174">
            <v>0.7625556211284381</v>
          </cell>
          <cell r="J174">
            <v>2.408070382510857</v>
          </cell>
          <cell r="K174">
            <v>10.033626593795239</v>
          </cell>
        </row>
        <row r="175">
          <cell r="H175">
            <v>0.25327577470841206</v>
          </cell>
          <cell r="I175">
            <v>0.8020399532433048</v>
          </cell>
          <cell r="J175">
            <v>2.5327577470841205</v>
          </cell>
          <cell r="K175">
            <v>10.553157279517169</v>
          </cell>
        </row>
        <row r="176">
          <cell r="H176">
            <v>0.2618012402582412</v>
          </cell>
          <cell r="I176">
            <v>0.8290372608177637</v>
          </cell>
          <cell r="J176">
            <v>2.618012402582412</v>
          </cell>
          <cell r="K176">
            <v>10.908385010760052</v>
          </cell>
        </row>
        <row r="177">
          <cell r="H177">
            <v>0.27727460472711907</v>
          </cell>
          <cell r="I177">
            <v>0.8780362483025438</v>
          </cell>
          <cell r="J177">
            <v>2.7727460472711907</v>
          </cell>
          <cell r="K177">
            <v>11.553108530296628</v>
          </cell>
        </row>
        <row r="178">
          <cell r="H178">
            <v>0.28532825399648426</v>
          </cell>
          <cell r="I178">
            <v>0.9035394709888669</v>
          </cell>
          <cell r="J178">
            <v>2.8532825399648427</v>
          </cell>
          <cell r="K178">
            <v>11.888677249853512</v>
          </cell>
        </row>
        <row r="179">
          <cell r="H179">
            <v>0.2897636271029921</v>
          </cell>
          <cell r="I179">
            <v>0.9175848191594749</v>
          </cell>
          <cell r="J179">
            <v>2.8976362710299206</v>
          </cell>
          <cell r="K179">
            <v>12.073484462624672</v>
          </cell>
        </row>
        <row r="180">
          <cell r="H180">
            <v>0.29558880931738735</v>
          </cell>
          <cell r="I180">
            <v>0.9360312295050599</v>
          </cell>
          <cell r="J180">
            <v>2.9558880931738734</v>
          </cell>
          <cell r="K180">
            <v>12.316200388224473</v>
          </cell>
          <cell r="L180">
            <v>0.09780253238976884</v>
          </cell>
        </row>
        <row r="181">
          <cell r="H181">
            <v>0.2950351132122029</v>
          </cell>
          <cell r="I181">
            <v>0.9342778585053091</v>
          </cell>
          <cell r="J181">
            <v>2.950351132122029</v>
          </cell>
          <cell r="K181">
            <v>12.29312971717512</v>
          </cell>
          <cell r="L181">
            <v>0.09752785598858031</v>
          </cell>
        </row>
        <row r="182">
          <cell r="H182">
            <v>0.3025625333471058</v>
          </cell>
          <cell r="I182">
            <v>0.9581146889325017</v>
          </cell>
          <cell r="J182">
            <v>3.025625333471058</v>
          </cell>
          <cell r="K182">
            <v>12.606772222796076</v>
          </cell>
          <cell r="L182">
            <v>0.10128399886463556</v>
          </cell>
        </row>
        <row r="183">
          <cell r="H183">
            <v>0.3163935550117202</v>
          </cell>
          <cell r="I183">
            <v>1.0019129242037805</v>
          </cell>
          <cell r="J183">
            <v>3.163935550117202</v>
          </cell>
          <cell r="K183">
            <v>13.183064792155006</v>
          </cell>
          <cell r="L183">
            <v>0.10830775660504169</v>
          </cell>
        </row>
        <row r="184">
          <cell r="H184">
            <v>0.3410396457893573</v>
          </cell>
          <cell r="I184">
            <v>1.0799588783329648</v>
          </cell>
          <cell r="J184">
            <v>3.4103964578935737</v>
          </cell>
          <cell r="K184">
            <v>14.209985241223222</v>
          </cell>
          <cell r="L184">
            <v>0.1212063633033423</v>
          </cell>
        </row>
        <row r="185">
          <cell r="H185">
            <v>0.3688241684773525</v>
          </cell>
          <cell r="I185">
            <v>1.1679432001782828</v>
          </cell>
          <cell r="J185">
            <v>3.688241684773525</v>
          </cell>
          <cell r="K185">
            <v>15.367673686556355</v>
          </cell>
          <cell r="L185">
            <v>0.1363161073489933</v>
          </cell>
        </row>
        <row r="186">
          <cell r="H186">
            <v>0.3836671885927365</v>
          </cell>
          <cell r="I186">
            <v>1.2149460972103323</v>
          </cell>
          <cell r="J186">
            <v>3.836671885927365</v>
          </cell>
          <cell r="K186">
            <v>15.98613285803069</v>
          </cell>
          <cell r="L186">
            <v>0.1446272430230402</v>
          </cell>
        </row>
        <row r="187">
          <cell r="H187">
            <v>0.37797241181805163</v>
          </cell>
          <cell r="I187">
            <v>1.1969126374238301</v>
          </cell>
          <cell r="J187">
            <v>3.7797241181805163</v>
          </cell>
          <cell r="K187">
            <v>15.748850492418818</v>
          </cell>
          <cell r="L187">
            <v>0.14141916567386248</v>
          </cell>
        </row>
        <row r="188">
          <cell r="H188">
            <v>0.3857413078658922</v>
          </cell>
          <cell r="I188">
            <v>1.2215141415753255</v>
          </cell>
          <cell r="J188">
            <v>3.8574130786589222</v>
          </cell>
          <cell r="K188">
            <v>16.072554494412177</v>
          </cell>
          <cell r="L188">
            <v>0.14580161712038672</v>
          </cell>
        </row>
        <row r="189">
          <cell r="H189">
            <v>0.38005377506960386</v>
          </cell>
          <cell r="I189">
            <v>1.2035036210537455</v>
          </cell>
          <cell r="J189">
            <v>3.800537750696038</v>
          </cell>
          <cell r="K189">
            <v>15.835573961233495</v>
          </cell>
          <cell r="L189">
            <v>0.14258889190660204</v>
          </cell>
        </row>
        <row r="190">
          <cell r="H190">
            <v>0.36534208135219653</v>
          </cell>
          <cell r="I190">
            <v>1.1569165909486223</v>
          </cell>
          <cell r="J190">
            <v>3.6534208135219655</v>
          </cell>
          <cell r="K190">
            <v>15.222586723008188</v>
          </cell>
          <cell r="L190">
            <v>0.13439022029700287</v>
          </cell>
        </row>
        <row r="191">
          <cell r="H191">
            <v>0.3694547461787169</v>
          </cell>
          <cell r="I191">
            <v>1.1699400295659368</v>
          </cell>
          <cell r="J191">
            <v>3.6945474617871685</v>
          </cell>
          <cell r="K191">
            <v>15.393947757446538</v>
          </cell>
          <cell r="L191">
            <v>0.13666584565934153</v>
          </cell>
        </row>
        <row r="192">
          <cell r="H192">
            <v>0.37851946453928625</v>
          </cell>
          <cell r="I192">
            <v>1.1986449710410731</v>
          </cell>
          <cell r="J192">
            <v>3.785194645392862</v>
          </cell>
          <cell r="K192">
            <v>15.771644355803595</v>
          </cell>
          <cell r="L192">
            <v>0.14172629811155227</v>
          </cell>
        </row>
        <row r="193">
          <cell r="H193">
            <v>0.40462670949229523</v>
          </cell>
          <cell r="I193">
            <v>1.2813179133922683</v>
          </cell>
          <cell r="J193">
            <v>4.0462670949229524</v>
          </cell>
          <cell r="K193">
            <v>16.859446228845638</v>
          </cell>
          <cell r="L193">
            <v>0.15663901331187216</v>
          </cell>
        </row>
        <row r="194">
          <cell r="H194">
            <v>0.40158604276545784</v>
          </cell>
          <cell r="I194">
            <v>1.27168913542395</v>
          </cell>
          <cell r="J194">
            <v>4.015860427654578</v>
          </cell>
          <cell r="K194">
            <v>16.73275178189408</v>
          </cell>
          <cell r="L194">
            <v>0.15487668111680813</v>
          </cell>
        </row>
        <row r="195">
          <cell r="H195">
            <v>0.402474512729986</v>
          </cell>
          <cell r="I195">
            <v>1.2745026236449557</v>
          </cell>
          <cell r="J195">
            <v>4.024745127299861</v>
          </cell>
          <cell r="K195">
            <v>16.76977136374942</v>
          </cell>
          <cell r="L195">
            <v>0.15539093962607786</v>
          </cell>
        </row>
        <row r="196">
          <cell r="H196">
            <v>0.39973235005404045</v>
          </cell>
          <cell r="I196">
            <v>1.2658191085044614</v>
          </cell>
          <cell r="J196">
            <v>3.997323500540404</v>
          </cell>
          <cell r="K196">
            <v>16.655514585585017</v>
          </cell>
          <cell r="L196">
            <v>0.15380556986802835</v>
          </cell>
        </row>
        <row r="197">
          <cell r="H197">
            <v>0.40911823764699334</v>
          </cell>
          <cell r="I197">
            <v>1.2955410858821457</v>
          </cell>
          <cell r="J197">
            <v>4.091182376469933</v>
          </cell>
          <cell r="K197">
            <v>17.04659323529139</v>
          </cell>
          <cell r="L197">
            <v>0.15925437710220003</v>
          </cell>
        </row>
        <row r="198">
          <cell r="H198">
            <v>0.41445762030845945</v>
          </cell>
          <cell r="I198">
            <v>1.3124491309767883</v>
          </cell>
          <cell r="J198">
            <v>4.144576203084594</v>
          </cell>
          <cell r="K198">
            <v>17.26906751285248</v>
          </cell>
          <cell r="L198">
            <v>0.16238215905251496</v>
          </cell>
        </row>
        <row r="199">
          <cell r="H199">
            <v>0.42125941104826187</v>
          </cell>
          <cell r="I199">
            <v>1.3339881349861624</v>
          </cell>
          <cell r="J199">
            <v>4.212594110482619</v>
          </cell>
          <cell r="K199">
            <v>17.552475460344247</v>
          </cell>
          <cell r="L199">
            <v>0.16639586981910195</v>
          </cell>
        </row>
        <row r="200">
          <cell r="H200">
            <v>0.43067272425691505</v>
          </cell>
          <cell r="I200">
            <v>1.3637969601468978</v>
          </cell>
          <cell r="J200">
            <v>4.306727242569151</v>
          </cell>
          <cell r="K200">
            <v>17.944696844038127</v>
          </cell>
          <cell r="L200">
            <v>0.17200424655554708</v>
          </cell>
        </row>
        <row r="201">
          <cell r="H201">
            <v>0.4369929421882182</v>
          </cell>
          <cell r="I201">
            <v>1.3838109835960242</v>
          </cell>
          <cell r="J201">
            <v>4.3699294218821825</v>
          </cell>
          <cell r="K201">
            <v>18.208039257842426</v>
          </cell>
          <cell r="L201">
            <v>0.1758044047772554</v>
          </cell>
        </row>
        <row r="202">
          <cell r="H202">
            <v>0.447989969229815</v>
          </cell>
          <cell r="I202">
            <v>1.418634902561081</v>
          </cell>
          <cell r="J202">
            <v>4.47989969229815</v>
          </cell>
          <cell r="K202">
            <v>18.66624871790896</v>
          </cell>
          <cell r="L202">
            <v>0.18248221880717252</v>
          </cell>
        </row>
        <row r="203">
          <cell r="H203">
            <v>0.4702067496603136</v>
          </cell>
          <cell r="I203">
            <v>1.4889880405909932</v>
          </cell>
          <cell r="J203">
            <v>4.702067496603136</v>
          </cell>
          <cell r="K203">
            <v>19.59194790251307</v>
          </cell>
          <cell r="L203">
            <v>0.19622367554492548</v>
          </cell>
        </row>
        <row r="204">
          <cell r="H204">
            <v>0.4710700270430382</v>
          </cell>
          <cell r="I204">
            <v>1.4917217523029542</v>
          </cell>
          <cell r="J204">
            <v>4.710700270430382</v>
          </cell>
          <cell r="K204">
            <v>19.627917793459925</v>
          </cell>
          <cell r="L204">
            <v>0.19676430959978677</v>
          </cell>
        </row>
        <row r="205">
          <cell r="H205">
            <v>0.4655873938480062</v>
          </cell>
          <cell r="I205">
            <v>1.474360080518686</v>
          </cell>
          <cell r="J205">
            <v>4.655873938480061</v>
          </cell>
          <cell r="K205">
            <v>19.399474743666925</v>
          </cell>
          <cell r="L205">
            <v>0.193339208939465</v>
          </cell>
        </row>
        <row r="206">
          <cell r="H206">
            <v>0.46433978647520924</v>
          </cell>
          <cell r="I206">
            <v>1.4704093238381626</v>
          </cell>
          <cell r="J206">
            <v>4.643397864752092</v>
          </cell>
          <cell r="K206">
            <v>19.34749110313372</v>
          </cell>
          <cell r="L206">
            <v>0.19256261007717235</v>
          </cell>
        </row>
        <row r="207">
          <cell r="H207">
            <v>0.4738148417624874</v>
          </cell>
          <cell r="I207">
            <v>1.5004136655812101</v>
          </cell>
          <cell r="J207">
            <v>4.738148417624874</v>
          </cell>
          <cell r="K207">
            <v>19.742285073436975</v>
          </cell>
          <cell r="L207">
            <v>0.19848656163894662</v>
          </cell>
        </row>
        <row r="208">
          <cell r="H208">
            <v>0.47002319134961207</v>
          </cell>
          <cell r="I208">
            <v>1.4884067726071049</v>
          </cell>
          <cell r="J208">
            <v>4.700231913496121</v>
          </cell>
          <cell r="K208">
            <v>19.58429963956717</v>
          </cell>
          <cell r="L208">
            <v>0.19610878468788787</v>
          </cell>
        </row>
        <row r="209">
          <cell r="H209">
            <v>0.4628086399709057</v>
          </cell>
          <cell r="I209">
            <v>1.4655606932412013</v>
          </cell>
          <cell r="J209">
            <v>4.628086399709057</v>
          </cell>
          <cell r="K209">
            <v>19.28369333212107</v>
          </cell>
          <cell r="L209">
            <v>0.19161094154376856</v>
          </cell>
        </row>
        <row r="210">
          <cell r="H210">
            <v>0.45036819084570834</v>
          </cell>
          <cell r="I210">
            <v>1.4261659376780764</v>
          </cell>
          <cell r="J210">
            <v>4.503681908457083</v>
          </cell>
          <cell r="K210">
            <v>18.76534128523785</v>
          </cell>
          <cell r="L210">
            <v>0.18393724674741746</v>
          </cell>
        </row>
        <row r="211">
          <cell r="H211">
            <v>0.45720180403572136</v>
          </cell>
          <cell r="I211">
            <v>1.4478057127797843</v>
          </cell>
          <cell r="J211">
            <v>4.5720180403572135</v>
          </cell>
          <cell r="K211">
            <v>19.050075168155058</v>
          </cell>
          <cell r="L211">
            <v>0.1881395153673472</v>
          </cell>
        </row>
        <row r="212">
          <cell r="H212">
            <v>0.4660229955467328</v>
          </cell>
          <cell r="I212">
            <v>1.4757394858979873</v>
          </cell>
          <cell r="J212">
            <v>4.6602299554673285</v>
          </cell>
          <cell r="K212">
            <v>19.4176248144472</v>
          </cell>
          <cell r="L212">
            <v>0.19361060347656078</v>
          </cell>
        </row>
        <row r="213">
          <cell r="H213">
            <v>0.46981519682827977</v>
          </cell>
          <cell r="I213">
            <v>1.4877481232895526</v>
          </cell>
          <cell r="J213">
            <v>4.698151968282797</v>
          </cell>
          <cell r="K213">
            <v>19.575633201178327</v>
          </cell>
          <cell r="L213">
            <v>0.19597862608931396</v>
          </cell>
        </row>
        <row r="214">
          <cell r="H214">
            <v>0.4721660948994004</v>
          </cell>
          <cell r="I214">
            <v>1.4951926338481012</v>
          </cell>
          <cell r="J214">
            <v>4.721660948994004</v>
          </cell>
          <cell r="K214">
            <v>19.67358728747502</v>
          </cell>
          <cell r="L214">
            <v>0.19745144450172525</v>
          </cell>
        </row>
        <row r="215">
          <cell r="H215">
            <v>0.47167683394978605</v>
          </cell>
          <cell r="I215">
            <v>1.4936433075076558</v>
          </cell>
          <cell r="J215">
            <v>4.71676833949786</v>
          </cell>
          <cell r="K215">
            <v>19.65320141457442</v>
          </cell>
          <cell r="L215">
            <v>0.1971446237063432</v>
          </cell>
        </row>
        <row r="216">
          <cell r="H216">
            <v>0.48220190646313965</v>
          </cell>
          <cell r="I216">
            <v>1.5269727037999423</v>
          </cell>
          <cell r="J216">
            <v>4.822019064631396</v>
          </cell>
          <cell r="K216">
            <v>20.09174610263082</v>
          </cell>
          <cell r="L216">
            <v>0.2037799740348255</v>
          </cell>
        </row>
        <row r="217">
          <cell r="H217">
            <v>0.48731167482777493</v>
          </cell>
          <cell r="I217">
            <v>1.5431536369546206</v>
          </cell>
          <cell r="J217">
            <v>4.8731167482777495</v>
          </cell>
          <cell r="K217">
            <v>20.304653117823957</v>
          </cell>
          <cell r="L217">
            <v>0.20702764511698968</v>
          </cell>
        </row>
        <row r="218">
          <cell r="H218">
            <v>0.4921568339733808</v>
          </cell>
          <cell r="I218">
            <v>1.5584966409157057</v>
          </cell>
          <cell r="J218">
            <v>4.921568339733808</v>
          </cell>
          <cell r="K218">
            <v>20.506534748890864</v>
          </cell>
          <cell r="L218">
            <v>0.2101229057318882</v>
          </cell>
        </row>
        <row r="219">
          <cell r="H219">
            <v>0.49678043300625163</v>
          </cell>
          <cell r="I219">
            <v>1.5731380378531301</v>
          </cell>
          <cell r="J219">
            <v>4.967804330062516</v>
          </cell>
          <cell r="K219">
            <v>20.69918470859382</v>
          </cell>
          <cell r="L219">
            <v>0.2130908689836408</v>
          </cell>
        </row>
        <row r="220">
          <cell r="H220">
            <v>0.5014095874131401</v>
          </cell>
          <cell r="I220">
            <v>1.587797026808277</v>
          </cell>
          <cell r="J220">
            <v>5.014095874131401</v>
          </cell>
          <cell r="K220">
            <v>20.892066142214173</v>
          </cell>
          <cell r="L220">
            <v>0.21607626719871217</v>
          </cell>
        </row>
        <row r="221">
          <cell r="H221">
            <v>0.5063748192876775</v>
          </cell>
          <cell r="I221">
            <v>1.6035202610776453</v>
          </cell>
          <cell r="J221">
            <v>5.0637481928767745</v>
          </cell>
          <cell r="K221">
            <v>21.098950803653228</v>
          </cell>
          <cell r="L221">
            <v>0.21929375783547958</v>
          </cell>
        </row>
        <row r="222">
          <cell r="H222">
            <v>0.511686032708367</v>
          </cell>
          <cell r="I222">
            <v>1.6203391035764956</v>
          </cell>
          <cell r="J222">
            <v>5.1168603270836694</v>
          </cell>
          <cell r="K222">
            <v>21.320251362848627</v>
          </cell>
          <cell r="L222">
            <v>0.22275294856581446</v>
          </cell>
        </row>
        <row r="223">
          <cell r="H223">
            <v>0.5173474075394594</v>
          </cell>
          <cell r="I223">
            <v>1.6382667905416213</v>
          </cell>
          <cell r="J223">
            <v>5.173474075394594</v>
          </cell>
          <cell r="K223">
            <v>21.55614198081081</v>
          </cell>
          <cell r="L223">
            <v>0.2264600159922462</v>
          </cell>
        </row>
        <row r="224">
          <cell r="H224">
            <v>0.523311734539805</v>
          </cell>
          <cell r="I224">
            <v>1.6571538260427157</v>
          </cell>
          <cell r="J224">
            <v>5.23311734539805</v>
          </cell>
          <cell r="K224">
            <v>21.804655605825207</v>
          </cell>
          <cell r="L224">
            <v>0.2303874553024993</v>
          </cell>
        </row>
        <row r="225">
          <cell r="H225">
            <v>0.529509562887106</v>
          </cell>
          <cell r="I225">
            <v>1.6767802824758358</v>
          </cell>
          <cell r="J225">
            <v>5.29509562887106</v>
          </cell>
          <cell r="K225">
            <v>22.06289845362942</v>
          </cell>
          <cell r="L225">
            <v>0.23449243134545134</v>
          </cell>
        </row>
        <row r="226">
          <cell r="H226">
            <v>0.5360246634960851</v>
          </cell>
          <cell r="I226">
            <v>1.6974114344042694</v>
          </cell>
          <cell r="J226">
            <v>5.360246634960851</v>
          </cell>
          <cell r="K226">
            <v>22.33436097900355</v>
          </cell>
          <cell r="L226">
            <v>0.23883351876355985</v>
          </cell>
        </row>
        <row r="227">
          <cell r="H227">
            <v>0.5428256178130895</v>
          </cell>
          <cell r="I227">
            <v>1.71894778974145</v>
          </cell>
          <cell r="J227">
            <v>5.428256178130894</v>
          </cell>
          <cell r="K227">
            <v>22.617734075545396</v>
          </cell>
          <cell r="L227">
            <v>0.24339330105127033</v>
          </cell>
        </row>
        <row r="228">
          <cell r="H228">
            <v>0.5499252059616815</v>
          </cell>
          <cell r="I228">
            <v>1.741429818878658</v>
          </cell>
          <cell r="J228">
            <v>5.499252059616815</v>
          </cell>
          <cell r="K228">
            <v>22.913550248403396</v>
          </cell>
          <cell r="L228">
            <v>0.24818387272652864</v>
          </cell>
        </row>
        <row r="229">
          <cell r="H229">
            <v>0.5568998237948224</v>
          </cell>
          <cell r="I229">
            <v>1.7635161086836042</v>
          </cell>
          <cell r="J229">
            <v>5.5689982379482235</v>
          </cell>
          <cell r="K229">
            <v>23.204159324784268</v>
          </cell>
          <cell r="L229">
            <v>0.2529203293276758</v>
          </cell>
        </row>
        <row r="230">
          <cell r="H230">
            <v>0.5639972046863714</v>
          </cell>
          <cell r="I230">
            <v>1.7859911481735091</v>
          </cell>
          <cell r="J230">
            <v>5.639972046863714</v>
          </cell>
          <cell r="K230">
            <v>23.499883528598808</v>
          </cell>
          <cell r="L230">
            <v>0.25777069660698004</v>
          </cell>
        </row>
        <row r="231">
          <cell r="H231">
            <v>0.5711772861051443</v>
          </cell>
          <cell r="I231">
            <v>1.8087280726662902</v>
          </cell>
          <cell r="J231">
            <v>5.711772861051443</v>
          </cell>
          <cell r="K231">
            <v>23.799053587714344</v>
          </cell>
          <cell r="L231">
            <v>0.2627087335623394</v>
          </cell>
        </row>
        <row r="232">
          <cell r="H232">
            <v>0.5782274444056476</v>
          </cell>
          <cell r="I232">
            <v>1.8310535739512173</v>
          </cell>
          <cell r="J232">
            <v>5.782274444056475</v>
          </cell>
          <cell r="K232">
            <v>24.09281018356865</v>
          </cell>
          <cell r="L232">
            <v>0.26758771377686924</v>
          </cell>
        </row>
        <row r="233">
          <cell r="H233">
            <v>0.5849401306265047</v>
          </cell>
          <cell r="I233">
            <v>1.8523104136505983</v>
          </cell>
          <cell r="J233">
            <v>5.849401306265047</v>
          </cell>
          <cell r="K233">
            <v>24.372505442771033</v>
          </cell>
          <cell r="L233">
            <v>0.27226088040787494</v>
          </cell>
        </row>
        <row r="234">
          <cell r="H234">
            <v>0.591114780515463</v>
          </cell>
          <cell r="I234">
            <v>1.8718634716322995</v>
          </cell>
          <cell r="J234">
            <v>5.91114780515463</v>
          </cell>
          <cell r="K234">
            <v>24.629782521477622</v>
          </cell>
          <cell r="L234">
            <v>0.2765832312742494</v>
          </cell>
        </row>
        <row r="235">
          <cell r="H235">
            <v>0.5966517650359572</v>
          </cell>
          <cell r="I235">
            <v>1.8893972559471977</v>
          </cell>
          <cell r="J235">
            <v>5.966517650359572</v>
          </cell>
          <cell r="K235">
            <v>24.86049020983155</v>
          </cell>
          <cell r="L235">
            <v>0.28047845888246686</v>
          </cell>
        </row>
        <row r="236">
          <cell r="H236">
            <v>0.6015510474704924</v>
          </cell>
          <cell r="I236">
            <v>1.904911650323226</v>
          </cell>
          <cell r="J236">
            <v>6.015510474704923</v>
          </cell>
          <cell r="K236">
            <v>25.064626977937184</v>
          </cell>
          <cell r="L236">
            <v>0.2839401771542352</v>
          </cell>
        </row>
        <row r="237">
          <cell r="H237">
            <v>0.6058692079664131</v>
          </cell>
          <cell r="I237">
            <v>1.9185858252269747</v>
          </cell>
          <cell r="J237">
            <v>6.058692079664131</v>
          </cell>
          <cell r="K237">
            <v>25.24455033193388</v>
          </cell>
          <cell r="L237">
            <v>0.28700300196374423</v>
          </cell>
        </row>
        <row r="238">
          <cell r="H238">
            <v>0.6096753282223507</v>
          </cell>
          <cell r="I238">
            <v>1.930638539370777</v>
          </cell>
          <cell r="J238">
            <v>6.096753282223507</v>
          </cell>
          <cell r="K238">
            <v>25.40313867593128</v>
          </cell>
          <cell r="L238">
            <v>0.289711709682876</v>
          </cell>
        </row>
        <row r="239">
          <cell r="H239">
            <v>0.6130697348264039</v>
          </cell>
          <cell r="I239">
            <v>1.941387493616946</v>
          </cell>
          <cell r="J239">
            <v>6.1306973482640394</v>
          </cell>
          <cell r="K239">
            <v>25.5445722844335</v>
          </cell>
          <cell r="L239">
            <v>0.29213455708783553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B1"/>
      <sheetName val="TableB2"/>
      <sheetName val="TableB3"/>
      <sheetName val="TableB4"/>
      <sheetName val="TableB5"/>
    </sheetNames>
    <sheetDataSet>
      <sheetData sheetId="0">
        <row r="168">
          <cell r="M168">
            <v>0.056657127558911655</v>
          </cell>
        </row>
        <row r="171">
          <cell r="M171">
            <v>0.056357467444288316</v>
          </cell>
        </row>
      </sheetData>
      <sheetData sheetId="1">
        <row r="10">
          <cell r="M10">
            <v>0.1885433655078698</v>
          </cell>
        </row>
        <row r="20">
          <cell r="M20">
            <v>0.18139630210652424</v>
          </cell>
        </row>
        <row r="30">
          <cell r="M30">
            <v>0.18445186150603113</v>
          </cell>
        </row>
        <row r="40">
          <cell r="M40">
            <v>0.1596638956027748</v>
          </cell>
        </row>
        <row r="50">
          <cell r="M50">
            <v>0.171669933448194</v>
          </cell>
        </row>
        <row r="60">
          <cell r="M60">
            <v>0.1977626408250984</v>
          </cell>
        </row>
        <row r="70">
          <cell r="M70">
            <v>0.2327268141398685</v>
          </cell>
        </row>
        <row r="80">
          <cell r="M80">
            <v>0.23119855444836415</v>
          </cell>
        </row>
        <row r="90">
          <cell r="M90">
            <v>0.2333650644268836</v>
          </cell>
        </row>
        <row r="100">
          <cell r="M100">
            <v>0.2034910446832276</v>
          </cell>
        </row>
        <row r="110">
          <cell r="M110">
            <v>0.07035521214274783</v>
          </cell>
        </row>
        <row r="120">
          <cell r="M120">
            <v>0.08125719500304006</v>
          </cell>
        </row>
        <row r="130">
          <cell r="M130">
            <v>0.06740293414642967</v>
          </cell>
        </row>
        <row r="140">
          <cell r="M140">
            <v>0.02928285242701594</v>
          </cell>
        </row>
        <row r="150">
          <cell r="M150">
            <v>0.034620888647105684</v>
          </cell>
        </row>
        <row r="160">
          <cell r="M160">
            <v>0.046495953682376225</v>
          </cell>
        </row>
        <row r="180">
          <cell r="M180">
            <v>0.0673848804110842</v>
          </cell>
        </row>
        <row r="190">
          <cell r="M190">
            <v>0.09975227610506701</v>
          </cell>
        </row>
        <row r="200">
          <cell r="M200">
            <v>0.1263889362613912</v>
          </cell>
        </row>
      </sheetData>
      <sheetData sheetId="4">
        <row r="10">
          <cell r="L10">
            <v>1.2325176638874071</v>
          </cell>
          <cell r="M10">
            <v>1.6647937834380944</v>
          </cell>
        </row>
        <row r="20">
          <cell r="L20">
            <v>1.1671525309030093</v>
          </cell>
          <cell r="M20">
            <v>1.593677617800443</v>
          </cell>
        </row>
        <row r="30">
          <cell r="L30">
            <v>1.1852887413863078</v>
          </cell>
          <cell r="M30">
            <v>1.6482958661198626</v>
          </cell>
        </row>
        <row r="40">
          <cell r="L40">
            <v>1.203128115017176</v>
          </cell>
          <cell r="M40">
            <v>1.6061822563419896</v>
          </cell>
        </row>
        <row r="50">
          <cell r="L50">
            <v>1.1365306690368353</v>
          </cell>
          <cell r="M50">
            <v>1.4822498500595414</v>
          </cell>
        </row>
        <row r="60">
          <cell r="L60">
            <v>1.2795444446729485</v>
          </cell>
          <cell r="M60">
            <v>1.5913002895874748</v>
          </cell>
        </row>
        <row r="70">
          <cell r="L70">
            <v>1.3157446357816744</v>
          </cell>
          <cell r="M70">
            <v>1.5890395463055742</v>
          </cell>
        </row>
        <row r="80">
          <cell r="L80">
            <v>1.3647675718020258</v>
          </cell>
          <cell r="M80">
            <v>1.608733118636088</v>
          </cell>
        </row>
        <row r="90">
          <cell r="L90">
            <v>1.3357882470783493</v>
          </cell>
          <cell r="M90">
            <v>1.5484657974127691</v>
          </cell>
        </row>
        <row r="91">
          <cell r="L91">
            <v>1.329184623807201</v>
          </cell>
          <cell r="M91">
            <v>1.5968755849082557</v>
          </cell>
        </row>
        <row r="92">
          <cell r="L92">
            <v>1.3303352439756049</v>
          </cell>
          <cell r="M92">
            <v>1.5882607062102878</v>
          </cell>
        </row>
        <row r="93">
          <cell r="L93">
            <v>1.3431645770542784</v>
          </cell>
          <cell r="M93">
            <v>1.6028206612754925</v>
          </cell>
        </row>
        <row r="94">
          <cell r="L94">
            <v>1.3509394921086133</v>
          </cell>
          <cell r="M94">
            <v>1.5999835500141555</v>
          </cell>
        </row>
        <row r="95">
          <cell r="L95">
            <v>1.3485420888339519</v>
          </cell>
          <cell r="M95">
            <v>1.5796852479699688</v>
          </cell>
        </row>
        <row r="96">
          <cell r="L96">
            <v>1.3481751748513773</v>
          </cell>
          <cell r="M96">
            <v>1.6087452712474146</v>
          </cell>
        </row>
        <row r="97">
          <cell r="L97">
            <v>1.3494124903217783</v>
          </cell>
          <cell r="M97">
            <v>1.599510970944033</v>
          </cell>
        </row>
        <row r="98">
          <cell r="L98">
            <v>1.3456074174835888</v>
          </cell>
          <cell r="M98">
            <v>1.5933925170442729</v>
          </cell>
        </row>
        <row r="99">
          <cell r="L99">
            <v>1.3658154874447705</v>
          </cell>
          <cell r="M99">
            <v>1.6252028551024187</v>
          </cell>
        </row>
        <row r="100">
          <cell r="L100">
            <v>1.3593493640456646</v>
          </cell>
          <cell r="M100">
            <v>1.6425654559996565</v>
          </cell>
        </row>
        <row r="101">
          <cell r="L101">
            <v>1.3780367438362497</v>
          </cell>
          <cell r="M101">
            <v>1.6362562125509796</v>
          </cell>
        </row>
        <row r="102">
          <cell r="L102">
            <v>1.3524962476977067</v>
          </cell>
          <cell r="M102">
            <v>1.6069045325538336</v>
          </cell>
        </row>
        <row r="103">
          <cell r="L103">
            <v>1.3477721496930954</v>
          </cell>
          <cell r="M103">
            <v>1.6134045390189735</v>
          </cell>
        </row>
        <row r="110">
          <cell r="L110">
            <v>1.2293209696806007</v>
          </cell>
          <cell r="M110">
            <v>1.5366512121007507</v>
          </cell>
        </row>
        <row r="111">
          <cell r="L111">
            <v>1.229527915977475</v>
          </cell>
          <cell r="M111">
            <v>1.5369098949718438</v>
          </cell>
        </row>
        <row r="112">
          <cell r="L112">
            <v>1.2274347407650896</v>
          </cell>
          <cell r="M112">
            <v>1.534293425956362</v>
          </cell>
        </row>
        <row r="113">
          <cell r="L113">
            <v>1.2141626359332716</v>
          </cell>
          <cell r="M113">
            <v>1.5177032949165894</v>
          </cell>
        </row>
        <row r="114">
          <cell r="L114">
            <v>1.210598094572922</v>
          </cell>
          <cell r="M114">
            <v>1.5132476182161525</v>
          </cell>
        </row>
        <row r="115">
          <cell r="L115">
            <v>1.207387095364535</v>
          </cell>
          <cell r="M115">
            <v>1.5092338692056686</v>
          </cell>
        </row>
        <row r="116">
          <cell r="L116">
            <v>1.1975228322323768</v>
          </cell>
          <cell r="M116">
            <v>1.496903540290471</v>
          </cell>
        </row>
        <row r="117">
          <cell r="L117">
            <v>1.1981713240574579</v>
          </cell>
          <cell r="M117">
            <v>1.4977141550718223</v>
          </cell>
        </row>
        <row r="118">
          <cell r="L118">
            <v>1.185046874810447</v>
          </cell>
          <cell r="M118">
            <v>1.4813085935130588</v>
          </cell>
        </row>
        <row r="119">
          <cell r="L119">
            <v>1.1836770708623388</v>
          </cell>
          <cell r="M119">
            <v>1.4795963385779234</v>
          </cell>
        </row>
        <row r="120">
          <cell r="L120">
            <v>1.1573601201698114</v>
          </cell>
          <cell r="M120">
            <v>1.4467001502122643</v>
          </cell>
        </row>
        <row r="121">
          <cell r="L121">
            <v>1.1631212304690612</v>
          </cell>
          <cell r="M121">
            <v>1.4539015380863265</v>
          </cell>
        </row>
        <row r="122">
          <cell r="L122">
            <v>1.1543518072466676</v>
          </cell>
          <cell r="M122">
            <v>1.4429397590583346</v>
          </cell>
        </row>
        <row r="123">
          <cell r="L123">
            <v>1.1523121504340923</v>
          </cell>
          <cell r="M123">
            <v>1.4403901880426153</v>
          </cell>
        </row>
        <row r="124">
          <cell r="L124">
            <v>1.1416796244112855</v>
          </cell>
          <cell r="M124">
            <v>1.4270995305141068</v>
          </cell>
        </row>
        <row r="125">
          <cell r="L125">
            <v>1.1386312001407164</v>
          </cell>
          <cell r="M125">
            <v>1.4232890001758955</v>
          </cell>
        </row>
        <row r="126">
          <cell r="L126">
            <v>1.1304750150514604</v>
          </cell>
          <cell r="M126">
            <v>1.4130937688143255</v>
          </cell>
        </row>
        <row r="127">
          <cell r="L127">
            <v>1.1138468651896472</v>
          </cell>
          <cell r="M127">
            <v>1.3923085814870588</v>
          </cell>
        </row>
        <row r="128">
          <cell r="L128">
            <v>1.1025415087813433</v>
          </cell>
          <cell r="M128">
            <v>1.378176885976679</v>
          </cell>
        </row>
        <row r="129">
          <cell r="L129">
            <v>1.096147413041994</v>
          </cell>
          <cell r="M129">
            <v>1.3701842663024923</v>
          </cell>
        </row>
        <row r="130">
          <cell r="L130">
            <v>0.984701819658528</v>
          </cell>
          <cell r="M130">
            <v>1.23087727457316</v>
          </cell>
        </row>
        <row r="131">
          <cell r="L131">
            <v>1.0388259041340346</v>
          </cell>
          <cell r="M131">
            <v>1.2985323801675432</v>
          </cell>
        </row>
        <row r="132">
          <cell r="L132">
            <v>1.0327238436776334</v>
          </cell>
          <cell r="M132">
            <v>1.2909048045970417</v>
          </cell>
        </row>
        <row r="133">
          <cell r="L133">
            <v>0.9608046254790374</v>
          </cell>
          <cell r="M133">
            <v>1.2010057818487967</v>
          </cell>
        </row>
        <row r="134">
          <cell r="L134">
            <v>0.8704274238004387</v>
          </cell>
          <cell r="M134">
            <v>0.9918675138672155</v>
          </cell>
        </row>
        <row r="135">
          <cell r="L135">
            <v>0.9183417891806225</v>
          </cell>
          <cell r="M135">
            <v>1.2961403827078881</v>
          </cell>
        </row>
        <row r="136">
          <cell r="L136">
            <v>0.9266184891844229</v>
          </cell>
          <cell r="M136">
            <v>1.2870987706270003</v>
          </cell>
        </row>
        <row r="137">
          <cell r="L137">
            <v>0.8815126464168498</v>
          </cell>
          <cell r="M137">
            <v>1.1526249433234501</v>
          </cell>
        </row>
        <row r="138">
          <cell r="L138">
            <v>0.8988244391890545</v>
          </cell>
          <cell r="M138">
            <v>1.2317268508953427</v>
          </cell>
        </row>
        <row r="139">
          <cell r="L139">
            <v>0.9103066668491023</v>
          </cell>
          <cell r="M139">
            <v>1.198898833287105</v>
          </cell>
        </row>
        <row r="140">
          <cell r="L140">
            <v>0.9238375933958729</v>
          </cell>
          <cell r="M140">
            <v>1.2714852583043061</v>
          </cell>
        </row>
        <row r="141">
          <cell r="L141">
            <v>0.9322995876915627</v>
          </cell>
          <cell r="M141">
            <v>1.1824365933359968</v>
          </cell>
        </row>
        <row r="142">
          <cell r="L142">
            <v>0.9448607555926216</v>
          </cell>
          <cell r="M142">
            <v>1.1638054157820208</v>
          </cell>
        </row>
        <row r="143">
          <cell r="L143">
            <v>0.9528488713343531</v>
          </cell>
          <cell r="M143">
            <v>1.2188482261356264</v>
          </cell>
        </row>
        <row r="144">
          <cell r="L144">
            <v>0.9624988316904812</v>
          </cell>
          <cell r="M144">
            <v>1.173256314385059</v>
          </cell>
        </row>
        <row r="145">
          <cell r="L145">
            <v>0.9703650576832957</v>
          </cell>
          <cell r="M145">
            <v>1.2198835079937478</v>
          </cell>
        </row>
        <row r="146">
          <cell r="L146">
            <v>0.9812608629865762</v>
          </cell>
          <cell r="M146">
            <v>1.3725720225732172</v>
          </cell>
        </row>
        <row r="147">
          <cell r="L147">
            <v>0.9965187948272066</v>
          </cell>
          <cell r="M147">
            <v>1.3117475329163129</v>
          </cell>
        </row>
        <row r="148">
          <cell r="L148">
            <v>1.0097790661846215</v>
          </cell>
          <cell r="M148">
            <v>1.2843248838259342</v>
          </cell>
        </row>
        <row r="149">
          <cell r="L149">
            <v>1.0189543607914222</v>
          </cell>
          <cell r="M149">
            <v>1.218976667463618</v>
          </cell>
        </row>
        <row r="150">
          <cell r="L150">
            <v>1.0217583665824088</v>
          </cell>
          <cell r="M150">
            <v>1.260729171838558</v>
          </cell>
        </row>
        <row r="151">
          <cell r="L151">
            <v>1.0437410296607783</v>
          </cell>
          <cell r="M151">
            <v>1.3060065072157645</v>
          </cell>
        </row>
        <row r="152">
          <cell r="L152">
            <v>1.0675390456836718</v>
          </cell>
          <cell r="M152">
            <v>1.3543515904445327</v>
          </cell>
        </row>
        <row r="153">
          <cell r="L153">
            <v>1.0948727416642865</v>
          </cell>
          <cell r="M153">
            <v>1.3902313459374973</v>
          </cell>
        </row>
        <row r="154">
          <cell r="L154">
            <v>1.116537707062341</v>
          </cell>
          <cell r="M154">
            <v>1.4189669550595996</v>
          </cell>
        </row>
        <row r="155">
          <cell r="L155">
            <v>1.1135266316962675</v>
          </cell>
          <cell r="M155">
            <v>1.4160989282561065</v>
          </cell>
        </row>
        <row r="156">
          <cell r="L156">
            <v>1.1106376772047615</v>
          </cell>
          <cell r="M156">
            <v>1.4133811261865907</v>
          </cell>
        </row>
        <row r="157">
          <cell r="L157">
            <v>1.114255694999739</v>
          </cell>
          <cell r="M157">
            <v>1.4189446287245289</v>
          </cell>
        </row>
        <row r="158">
          <cell r="L158">
            <v>1.1189783425633344</v>
          </cell>
          <cell r="M158">
            <v>1.425921998298993</v>
          </cell>
        </row>
        <row r="159">
          <cell r="L159">
            <v>1.1241764775778669</v>
          </cell>
          <cell r="M159">
            <v>1.4335138257225202</v>
          </cell>
        </row>
        <row r="160">
          <cell r="L160">
            <v>1.1262955191261446</v>
          </cell>
          <cell r="M160">
            <v>1.4371855911934746</v>
          </cell>
        </row>
        <row r="161">
          <cell r="L161">
            <v>1.1284518427512789</v>
          </cell>
          <cell r="M161">
            <v>1.4409086103467763</v>
          </cell>
        </row>
        <row r="162">
          <cell r="L162">
            <v>1.1298063012672714</v>
          </cell>
          <cell r="M162">
            <v>1.4436107585919502</v>
          </cell>
        </row>
        <row r="163">
          <cell r="L163">
            <v>1.1329982064532758</v>
          </cell>
          <cell r="M163">
            <v>1.4486646195308384</v>
          </cell>
        </row>
        <row r="164">
          <cell r="L164">
            <v>1.1354626939746153</v>
          </cell>
          <cell r="M164">
            <v>1.45279326543233</v>
          </cell>
        </row>
        <row r="165">
          <cell r="L165">
            <v>1.13756022891086</v>
          </cell>
          <cell r="M165">
            <v>1.456456333061287</v>
          </cell>
        </row>
        <row r="166">
          <cell r="L166">
            <v>1.1373882099692714</v>
          </cell>
          <cell r="M166">
            <v>1.4572152727854595</v>
          </cell>
        </row>
        <row r="167">
          <cell r="L167">
            <v>1.1350321612342724</v>
          </cell>
          <cell r="M167">
            <v>1.455173869601295</v>
          </cell>
        </row>
        <row r="168">
          <cell r="L168">
            <v>1.134316603149757</v>
          </cell>
          <cell r="M168">
            <v>1.4552330216080407</v>
          </cell>
        </row>
        <row r="169">
          <cell r="L169">
            <v>1.1303286736847198</v>
          </cell>
          <cell r="M169">
            <v>1.4510899464692966</v>
          </cell>
        </row>
        <row r="170">
          <cell r="L170">
            <v>1.1276028900039636</v>
          </cell>
          <cell r="M170">
            <v>1.4485614051928466</v>
          </cell>
        </row>
        <row r="171">
          <cell r="L171">
            <v>1.1269558256965473</v>
          </cell>
          <cell r="M171">
            <v>1.4487003619043597</v>
          </cell>
        </row>
        <row r="172">
          <cell r="L172">
            <v>1.124814340046776</v>
          </cell>
          <cell r="M172">
            <v>1.4469158411011667</v>
          </cell>
        </row>
        <row r="173">
          <cell r="L173">
            <v>1.1232018960332988</v>
          </cell>
          <cell r="M173">
            <v>1.445808626369832</v>
          </cell>
        </row>
        <row r="174">
          <cell r="L174">
            <v>1.1213504839277357</v>
          </cell>
          <cell r="M174">
            <v>1.4443908249406299</v>
          </cell>
        </row>
        <row r="175">
          <cell r="L175">
            <v>1.144918795706405</v>
          </cell>
          <cell r="M175">
            <v>1.5311171632748761</v>
          </cell>
        </row>
        <row r="176">
          <cell r="L176">
            <v>1.1670244664667064</v>
          </cell>
          <cell r="M176">
            <v>1.6181361826268998</v>
          </cell>
        </row>
        <row r="177">
          <cell r="L177">
            <v>1.187056617203693</v>
          </cell>
          <cell r="M177">
            <v>1.704354760709044</v>
          </cell>
        </row>
        <row r="178">
          <cell r="L178">
            <v>1.1787865123678987</v>
          </cell>
          <cell r="M178">
            <v>1.7261646808971096</v>
          </cell>
        </row>
        <row r="179">
          <cell r="L179">
            <v>1.1710696886507321</v>
          </cell>
          <cell r="M179">
            <v>1.748327973632041</v>
          </cell>
        </row>
        <row r="180">
          <cell r="L180">
            <v>1.1631044579577994</v>
          </cell>
          <cell r="M180">
            <v>1.7696722946261525</v>
          </cell>
        </row>
        <row r="181">
          <cell r="L181">
            <v>1.154405842639359</v>
          </cell>
          <cell r="M181">
            <v>1.7894245935938164</v>
          </cell>
        </row>
        <row r="182">
          <cell r="L182">
            <v>1.1470952520679079</v>
          </cell>
          <cell r="M182">
            <v>1.8108709804929564</v>
          </cell>
        </row>
        <row r="183">
          <cell r="L183">
            <v>1.1408332111954758</v>
          </cell>
          <cell r="M183">
            <v>1.833584828814595</v>
          </cell>
        </row>
        <row r="184">
          <cell r="L184">
            <v>1.1316792012474637</v>
          </cell>
          <cell r="M184">
            <v>1.8512100930818787</v>
          </cell>
        </row>
        <row r="185">
          <cell r="L185">
            <v>1.147328996164537</v>
          </cell>
          <cell r="M185">
            <v>1.9092613831208822</v>
          </cell>
        </row>
        <row r="186">
          <cell r="L186">
            <v>1.1634346911579736</v>
          </cell>
          <cell r="M186">
            <v>1.968969510078296</v>
          </cell>
        </row>
        <row r="187">
          <cell r="L187">
            <v>1.1782116097178041</v>
          </cell>
          <cell r="M187">
            <v>2.0273023355795914</v>
          </cell>
        </row>
        <row r="188">
          <cell r="L188">
            <v>1.1917966573192336</v>
          </cell>
          <cell r="M188">
            <v>2.0843865497986434</v>
          </cell>
        </row>
        <row r="189">
          <cell r="L189">
            <v>1.2039696049987594</v>
          </cell>
          <cell r="M189">
            <v>2.139729622271144</v>
          </cell>
        </row>
        <row r="190">
          <cell r="L190">
            <v>1.2186634641997722</v>
          </cell>
          <cell r="M190">
            <v>2.200312836494148</v>
          </cell>
        </row>
        <row r="196">
          <cell r="L196">
            <v>1.227422950844392</v>
          </cell>
          <cell r="M196">
            <v>2.2284154387306088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F11"/>
    </sheetView>
  </sheetViews>
  <sheetFormatPr defaultColWidth="11.421875" defaultRowHeight="12.75"/>
  <cols>
    <col min="1" max="4" width="20.7109375" style="0" customWidth="1"/>
    <col min="5" max="5" width="22.7109375" style="0" customWidth="1"/>
    <col min="6" max="6" width="20.7109375" style="0" customWidth="1"/>
  </cols>
  <sheetData>
    <row r="1" ht="13.5" thickBot="1"/>
    <row r="2" spans="1:6" ht="24" thickTop="1">
      <c r="A2" s="67" t="s">
        <v>9</v>
      </c>
      <c r="B2" s="65"/>
      <c r="C2" s="65"/>
      <c r="D2" s="65"/>
      <c r="E2" s="65"/>
      <c r="F2" s="68"/>
    </row>
    <row r="3" spans="1:6" ht="23.25">
      <c r="A3" s="37"/>
      <c r="B3" s="13"/>
      <c r="C3" s="13"/>
      <c r="D3" s="13"/>
      <c r="E3" s="13"/>
      <c r="F3" s="38"/>
    </row>
    <row r="4" spans="1:6" ht="99.75" customHeight="1">
      <c r="A4" s="66"/>
      <c r="B4" s="49" t="s">
        <v>10</v>
      </c>
      <c r="C4" s="49" t="s">
        <v>11</v>
      </c>
      <c r="D4" s="49" t="s">
        <v>12</v>
      </c>
      <c r="E4" s="49" t="s">
        <v>25</v>
      </c>
      <c r="F4" s="39" t="s">
        <v>13</v>
      </c>
    </row>
    <row r="5" spans="1:6" ht="30" customHeight="1" thickBot="1">
      <c r="A5" s="66"/>
      <c r="B5" s="50" t="s">
        <v>14</v>
      </c>
      <c r="C5" s="50" t="s">
        <v>23</v>
      </c>
      <c r="D5" s="50" t="s">
        <v>24</v>
      </c>
      <c r="E5" s="50" t="s">
        <v>15</v>
      </c>
      <c r="F5" s="40" t="s">
        <v>16</v>
      </c>
    </row>
    <row r="6" spans="1:6" ht="30" customHeight="1" thickBot="1">
      <c r="A6" s="41" t="s">
        <v>17</v>
      </c>
      <c r="B6" s="14">
        <f>'[10]TableA19'!B10</f>
        <v>0.018392043168172778</v>
      </c>
      <c r="C6" s="14">
        <f>'[10]TableA19'!C10</f>
        <v>0.018446722168152352</v>
      </c>
      <c r="D6" s="14">
        <f>'[10]TableA19'!$E10+'[10]TableA19'!$G10</f>
        <v>0.021461338456693402</v>
      </c>
      <c r="E6" s="14">
        <f>'[10]TableA19'!$F10</f>
        <v>-0.0026433344690637295</v>
      </c>
      <c r="F6" s="42">
        <f>'[10]TableA19'!$L10</f>
        <v>0.04367716361627649</v>
      </c>
    </row>
    <row r="7" spans="1:6" ht="30" customHeight="1" thickBot="1">
      <c r="A7" s="43" t="s">
        <v>18</v>
      </c>
      <c r="B7" s="14">
        <f>'[10]TableA19'!B13</f>
        <v>0.010445286944072318</v>
      </c>
      <c r="C7" s="14">
        <f>'[10]TableA19'!C13</f>
        <v>0.012505999414196278</v>
      </c>
      <c r="D7" s="14">
        <f>'[10]TableA19'!$E13+'[10]TableA19'!$G13</f>
        <v>0.014179693899831041</v>
      </c>
      <c r="E7" s="14">
        <f>'[10]TableA19'!$F13</f>
        <v>-0.0012219323195706844</v>
      </c>
      <c r="F7" s="42">
        <f>'[10]TableA19'!$L13</f>
        <v>0.004987633692713711</v>
      </c>
    </row>
    <row r="8" spans="1:6" ht="30" customHeight="1" thickBot="1">
      <c r="A8" s="41" t="s">
        <v>19</v>
      </c>
      <c r="B8" s="14">
        <f>'[10]TableA19'!B16</f>
        <v>0.026150057428372397</v>
      </c>
      <c r="C8" s="14">
        <f>'[10]TableA19'!C16</f>
        <v>0.024235034713681936</v>
      </c>
      <c r="D8" s="14">
        <f>'[10]TableA19'!$E16+'[10]TableA19'!$G16</f>
        <v>0.028648337957495218</v>
      </c>
      <c r="E8" s="14">
        <f>'[10]TableA19'!$F16</f>
        <v>-0.0040183887505605975</v>
      </c>
      <c r="F8" s="42">
        <f>'[10]TableA19'!$L16</f>
        <v>0.08257744186006422</v>
      </c>
    </row>
    <row r="9" spans="1:6" ht="30" customHeight="1">
      <c r="A9" s="43" t="s">
        <v>20</v>
      </c>
      <c r="B9" s="18">
        <f>'[10]TableA19'!B25</f>
        <v>0.01329029400352022</v>
      </c>
      <c r="C9" s="18">
        <f>'[10]TableA19'!C25</f>
        <v>-0.01743040993864786</v>
      </c>
      <c r="D9" s="18">
        <f>'[10]TableA19'!$E25+'[10]TableA19'!$G25</f>
        <v>0.008654985505054502</v>
      </c>
      <c r="E9" s="18">
        <f>'[10]TableA19'!$F25</f>
        <v>-0.025667039946142833</v>
      </c>
      <c r="F9" s="44">
        <f>'[10]TableA19'!$L25</f>
        <v>0.1394988614446786</v>
      </c>
    </row>
    <row r="10" spans="1:6" ht="30" customHeight="1">
      <c r="A10" s="43" t="s">
        <v>21</v>
      </c>
      <c r="B10" s="15">
        <f>'[10]TableA19'!B28</f>
        <v>0.051669952142082254</v>
      </c>
      <c r="C10" s="15">
        <f>'[10]TableA19'!C28</f>
        <v>0.0620889242967233</v>
      </c>
      <c r="D10" s="15">
        <f>'[10]TableA19'!$E28+'[10]TableA19'!$G28</f>
        <v>0.05382883605172428</v>
      </c>
      <c r="E10" s="15">
        <f>'[10]TableA19'!$F28</f>
        <v>0.008311474529568708</v>
      </c>
      <c r="F10" s="45">
        <f>'[10]TableA19'!$L28</f>
        <v>0.06364443540918674</v>
      </c>
    </row>
    <row r="11" spans="1:6" ht="30" customHeight="1" thickBot="1">
      <c r="A11" s="46" t="s">
        <v>22</v>
      </c>
      <c r="B11" s="47">
        <f>'[10]TableA19'!B31</f>
        <v>0.016517058927359107</v>
      </c>
      <c r="C11" s="47">
        <f>'[10]TableA19'!C31</f>
        <v>0.038202198488279215</v>
      </c>
      <c r="D11" s="47">
        <f>'[10]TableA19'!$E31+'[10]TableA19'!$G31</f>
        <v>0.02783003009738927</v>
      </c>
      <c r="E11" s="47">
        <f>'[10]TableA19'!$F31</f>
        <v>0.010091326471466378</v>
      </c>
      <c r="F11" s="48">
        <f>'[10]TableA19'!$L31</f>
        <v>0.03613314679457891</v>
      </c>
    </row>
    <row r="12" spans="1:5" ht="30" customHeight="1" thickTop="1">
      <c r="A12" s="6"/>
      <c r="B12" s="6"/>
      <c r="C12" s="6"/>
      <c r="D12" s="6"/>
      <c r="E12" s="6"/>
    </row>
    <row r="13" spans="1:6" ht="12.75">
      <c r="A13" s="7"/>
      <c r="B13" s="8"/>
      <c r="C13" s="8"/>
      <c r="D13" s="9"/>
      <c r="E13" s="9"/>
      <c r="F13" s="10"/>
    </row>
    <row r="14" spans="1:5" ht="12.75">
      <c r="A14" s="6"/>
      <c r="B14" s="11"/>
      <c r="C14" s="11"/>
      <c r="D14" s="11"/>
      <c r="E14" s="11"/>
    </row>
    <row r="15" spans="1:5" ht="12.75">
      <c r="A15" s="6"/>
      <c r="B15" s="11"/>
      <c r="C15" s="11"/>
      <c r="D15" s="11"/>
      <c r="E15" s="11"/>
    </row>
    <row r="16" spans="1:5" ht="12.75">
      <c r="A16" s="6"/>
      <c r="B16" s="11"/>
      <c r="C16" s="11"/>
      <c r="D16" s="11"/>
      <c r="E16" s="11"/>
    </row>
    <row r="17" spans="1:5" ht="12.75">
      <c r="A17" s="6"/>
      <c r="B17" s="11"/>
      <c r="C17" s="11"/>
      <c r="D17" s="11"/>
      <c r="E17" s="11"/>
    </row>
    <row r="18" spans="1:5" ht="12.75">
      <c r="A18" s="6"/>
      <c r="B18" s="11"/>
      <c r="C18" s="11"/>
      <c r="D18" s="11"/>
      <c r="E18" s="11"/>
    </row>
    <row r="19" spans="1:5" ht="12.75">
      <c r="A19" s="6"/>
      <c r="B19" s="11"/>
      <c r="C19" s="11"/>
      <c r="D19" s="11"/>
      <c r="E19" s="11"/>
    </row>
    <row r="20" spans="1:5" ht="12.75">
      <c r="A20" s="6"/>
      <c r="B20" s="11"/>
      <c r="C20" s="11"/>
      <c r="D20" s="11"/>
      <c r="E20" s="11"/>
    </row>
    <row r="21" spans="1:5" ht="12.75">
      <c r="A21" s="6"/>
      <c r="B21" s="11"/>
      <c r="C21" s="11"/>
      <c r="D21" s="11"/>
      <c r="E21" s="11"/>
    </row>
    <row r="22" spans="1:5" ht="12.75">
      <c r="A22" s="6"/>
      <c r="B22" s="11"/>
      <c r="C22" s="11"/>
      <c r="D22" s="11"/>
      <c r="E22" s="11"/>
    </row>
    <row r="23" spans="1:5" ht="12.75">
      <c r="A23" s="6"/>
      <c r="B23" s="11"/>
      <c r="C23" s="11"/>
      <c r="D23" s="11"/>
      <c r="E23" s="11"/>
    </row>
    <row r="24" spans="1:5" ht="12.75">
      <c r="A24" s="6"/>
      <c r="B24" s="11"/>
      <c r="C24" s="11"/>
      <c r="D24" s="11"/>
      <c r="E24" s="11"/>
    </row>
    <row r="25" spans="1:5" ht="12.75">
      <c r="A25" s="6"/>
      <c r="B25" s="11"/>
      <c r="C25" s="11"/>
      <c r="D25" s="11"/>
      <c r="E25" s="11"/>
    </row>
    <row r="26" spans="1:5" ht="12.75">
      <c r="A26" s="6"/>
      <c r="B26" s="11"/>
      <c r="C26" s="11"/>
      <c r="D26" s="11"/>
      <c r="E26" s="11"/>
    </row>
    <row r="27" spans="1:5" ht="12.75">
      <c r="A27" s="6"/>
      <c r="B27" s="11"/>
      <c r="C27" s="11"/>
      <c r="D27" s="11"/>
      <c r="E27" s="11"/>
    </row>
    <row r="28" spans="1:5" ht="12.75">
      <c r="A28" s="6"/>
      <c r="B28" s="11"/>
      <c r="C28" s="11"/>
      <c r="D28" s="11"/>
      <c r="E28" s="11"/>
    </row>
    <row r="29" spans="1:5" ht="12.75">
      <c r="A29" s="6"/>
      <c r="B29" s="11"/>
      <c r="C29" s="11"/>
      <c r="D29" s="11"/>
      <c r="E29" s="11"/>
    </row>
    <row r="30" spans="1:5" ht="12.75">
      <c r="A30" s="6"/>
      <c r="B30" s="11"/>
      <c r="C30" s="11"/>
      <c r="D30" s="11"/>
      <c r="E30" s="11"/>
    </row>
    <row r="31" spans="1:5" ht="12.75">
      <c r="A31" s="6"/>
      <c r="B31" s="11"/>
      <c r="C31" s="11"/>
      <c r="D31" s="11"/>
      <c r="E31" s="11"/>
    </row>
    <row r="32" spans="1:5" ht="12.75">
      <c r="A32" s="6"/>
      <c r="B32" s="11"/>
      <c r="C32" s="11"/>
      <c r="D32" s="11"/>
      <c r="E32" s="11"/>
    </row>
    <row r="33" spans="1:5" ht="12.75">
      <c r="A33" s="6"/>
      <c r="B33" s="11"/>
      <c r="C33" s="11"/>
      <c r="D33" s="11"/>
      <c r="E33" s="11"/>
    </row>
    <row r="34" spans="1:5" ht="12.75">
      <c r="A34" s="6"/>
      <c r="B34" s="11"/>
      <c r="C34" s="11"/>
      <c r="D34" s="11"/>
      <c r="E34" s="11"/>
    </row>
    <row r="35" spans="1:5" ht="12.75">
      <c r="A35" s="6"/>
      <c r="B35" s="11"/>
      <c r="C35" s="11"/>
      <c r="D35" s="11"/>
      <c r="E35" s="11"/>
    </row>
    <row r="36" spans="1:5" ht="12.75">
      <c r="A36" s="6"/>
      <c r="B36" s="11"/>
      <c r="C36" s="11"/>
      <c r="D36" s="11"/>
      <c r="E36" s="11"/>
    </row>
    <row r="37" spans="1:5" ht="12.75">
      <c r="A37" s="6"/>
      <c r="B37" s="11"/>
      <c r="C37" s="11"/>
      <c r="D37" s="11"/>
      <c r="E37" s="11"/>
    </row>
    <row r="38" spans="1:5" ht="12.75">
      <c r="A38" s="6"/>
      <c r="B38" s="11"/>
      <c r="C38" s="11"/>
      <c r="D38" s="11"/>
      <c r="E38" s="11"/>
    </row>
    <row r="39" spans="1:5" ht="12.75">
      <c r="A39" s="6"/>
      <c r="B39" s="11"/>
      <c r="C39" s="11"/>
      <c r="D39" s="11"/>
      <c r="E39" s="11"/>
    </row>
    <row r="40" spans="1:5" ht="12.75">
      <c r="A40" s="6"/>
      <c r="B40" s="11"/>
      <c r="C40" s="11"/>
      <c r="D40" s="11"/>
      <c r="E40" s="11"/>
    </row>
    <row r="41" spans="1:5" ht="12.75">
      <c r="A41" s="6"/>
      <c r="B41" s="11"/>
      <c r="C41" s="11"/>
      <c r="D41" s="11"/>
      <c r="E41" s="11"/>
    </row>
    <row r="42" spans="1:5" ht="12.75">
      <c r="A42" s="6"/>
      <c r="B42" s="11"/>
      <c r="C42" s="11"/>
      <c r="D42" s="11"/>
      <c r="E42" s="11"/>
    </row>
    <row r="43" spans="1:5" ht="12.75">
      <c r="A43" s="6"/>
      <c r="B43" s="11"/>
      <c r="C43" s="11"/>
      <c r="D43" s="11"/>
      <c r="E43" s="11"/>
    </row>
    <row r="44" spans="1:5" ht="12.75">
      <c r="A44" s="6"/>
      <c r="B44" s="11"/>
      <c r="C44" s="11"/>
      <c r="D44" s="11"/>
      <c r="E44" s="11"/>
    </row>
    <row r="45" spans="1:5" ht="12.75">
      <c r="A45" s="6"/>
      <c r="B45" s="11"/>
      <c r="C45" s="11"/>
      <c r="D45" s="11"/>
      <c r="E45" s="11"/>
    </row>
    <row r="46" spans="1:5" ht="12.75">
      <c r="A46" s="6"/>
      <c r="B46" s="11"/>
      <c r="C46" s="11"/>
      <c r="D46" s="11"/>
      <c r="E46" s="11"/>
    </row>
    <row r="47" spans="2:5" ht="12.75">
      <c r="B47" s="12"/>
      <c r="C47" s="12"/>
      <c r="D47" s="12"/>
      <c r="E47" s="12"/>
    </row>
    <row r="48" spans="2:5" ht="12.75">
      <c r="B48" s="12"/>
      <c r="C48" s="12"/>
      <c r="D48" s="12"/>
      <c r="E48" s="12"/>
    </row>
    <row r="49" spans="2:5" ht="12.75">
      <c r="B49" s="12"/>
      <c r="C49" s="12"/>
      <c r="D49" s="12"/>
      <c r="E49" s="12"/>
    </row>
    <row r="50" spans="2:5" ht="12.75">
      <c r="B50" s="12"/>
      <c r="C50" s="12"/>
      <c r="D50" s="12"/>
      <c r="E50" s="12"/>
    </row>
    <row r="51" spans="2:5" ht="12.75">
      <c r="B51" s="12"/>
      <c r="C51" s="12"/>
      <c r="D51" s="12"/>
      <c r="E51" s="12"/>
    </row>
    <row r="52" spans="2:5" ht="12.75">
      <c r="B52" s="12"/>
      <c r="C52" s="12"/>
      <c r="D52" s="12"/>
      <c r="E52" s="12"/>
    </row>
    <row r="53" spans="2:5" ht="12.75">
      <c r="B53" s="12"/>
      <c r="C53" s="12"/>
      <c r="D53" s="12"/>
      <c r="E53" s="12"/>
    </row>
    <row r="54" spans="2:5" ht="12.75">
      <c r="B54" s="12"/>
      <c r="C54" s="12"/>
      <c r="D54" s="12"/>
      <c r="E54" s="12"/>
    </row>
    <row r="55" spans="2:5" ht="12.75">
      <c r="B55" s="12"/>
      <c r="C55" s="12"/>
      <c r="D55" s="12"/>
      <c r="E55" s="12"/>
    </row>
    <row r="56" spans="2:5" ht="12.75">
      <c r="B56" s="12"/>
      <c r="C56" s="12"/>
      <c r="D56" s="12"/>
      <c r="E56" s="12"/>
    </row>
    <row r="57" spans="2:5" ht="12.75">
      <c r="B57" s="12"/>
      <c r="C57" s="12"/>
      <c r="D57" s="12"/>
      <c r="E57" s="12"/>
    </row>
    <row r="58" spans="2:5" ht="12.75">
      <c r="B58" s="12"/>
      <c r="C58" s="12"/>
      <c r="D58" s="12"/>
      <c r="E58" s="12"/>
    </row>
    <row r="59" spans="2:5" ht="12.75">
      <c r="B59" s="12"/>
      <c r="C59" s="12"/>
      <c r="D59" s="12"/>
      <c r="E59" s="12"/>
    </row>
    <row r="60" spans="2:5" ht="12.75">
      <c r="B60" s="12"/>
      <c r="C60" s="12"/>
      <c r="D60" s="12"/>
      <c r="E60" s="12"/>
    </row>
    <row r="61" spans="2:5" ht="12.75">
      <c r="B61" s="12"/>
      <c r="C61" s="12"/>
      <c r="D61" s="12"/>
      <c r="E61" s="12"/>
    </row>
    <row r="62" spans="2:5" ht="12.75">
      <c r="B62" s="12"/>
      <c r="C62" s="12"/>
      <c r="D62" s="12"/>
      <c r="E62" s="12"/>
    </row>
    <row r="63" spans="2:5" ht="12.75">
      <c r="B63" s="12"/>
      <c r="C63" s="12"/>
      <c r="D63" s="12"/>
      <c r="E63" s="12"/>
    </row>
    <row r="64" spans="2:5" ht="12.75">
      <c r="B64" s="12"/>
      <c r="C64" s="12"/>
      <c r="D64" s="12"/>
      <c r="E64" s="12"/>
    </row>
    <row r="65" spans="2:5" ht="12.75">
      <c r="B65" s="12"/>
      <c r="C65" s="12"/>
      <c r="D65" s="12"/>
      <c r="E65" s="12"/>
    </row>
    <row r="66" spans="2:5" ht="12.75">
      <c r="B66" s="12"/>
      <c r="C66" s="12"/>
      <c r="D66" s="12"/>
      <c r="E66" s="12"/>
    </row>
    <row r="67" spans="2:5" ht="12.75">
      <c r="B67" s="12"/>
      <c r="C67" s="12"/>
      <c r="D67" s="12"/>
      <c r="E67" s="12"/>
    </row>
    <row r="68" spans="2:5" ht="12.75">
      <c r="B68" s="12"/>
      <c r="C68" s="12"/>
      <c r="D68" s="12"/>
      <c r="E68" s="12"/>
    </row>
    <row r="69" spans="2:5" ht="12.75">
      <c r="B69" s="12"/>
      <c r="C69" s="12"/>
      <c r="D69" s="12"/>
      <c r="E69" s="12"/>
    </row>
    <row r="70" spans="2:5" ht="12.75">
      <c r="B70" s="12"/>
      <c r="C70" s="12"/>
      <c r="D70" s="12"/>
      <c r="E70" s="12"/>
    </row>
    <row r="71" spans="2:5" ht="12.75">
      <c r="B71" s="12"/>
      <c r="C71" s="12"/>
      <c r="D71" s="12"/>
      <c r="E71" s="12"/>
    </row>
    <row r="72" spans="2:5" ht="12.75">
      <c r="B72" s="12"/>
      <c r="C72" s="12"/>
      <c r="D72" s="12"/>
      <c r="E72" s="12"/>
    </row>
    <row r="73" spans="2:5" ht="12.75">
      <c r="B73" s="12"/>
      <c r="C73" s="12"/>
      <c r="D73" s="12"/>
      <c r="E73" s="12"/>
    </row>
    <row r="74" spans="2:5" ht="12.75">
      <c r="B74" s="12"/>
      <c r="C74" s="12"/>
      <c r="D74" s="12"/>
      <c r="E74" s="12"/>
    </row>
    <row r="75" spans="2:5" ht="12.75">
      <c r="B75" s="12"/>
      <c r="C75" s="12"/>
      <c r="D75" s="12"/>
      <c r="E75" s="12"/>
    </row>
    <row r="76" spans="2:5" ht="12.75">
      <c r="B76" s="12"/>
      <c r="C76" s="12"/>
      <c r="D76" s="12"/>
      <c r="E76" s="12"/>
    </row>
    <row r="77" spans="2:5" ht="12.75">
      <c r="B77" s="12"/>
      <c r="C77" s="12"/>
      <c r="D77" s="12"/>
      <c r="E77" s="12"/>
    </row>
    <row r="78" spans="2:5" ht="12.75">
      <c r="B78" s="12"/>
      <c r="C78" s="12"/>
      <c r="D78" s="12"/>
      <c r="E78" s="12"/>
    </row>
    <row r="79" spans="2:5" ht="12.75">
      <c r="B79" s="12"/>
      <c r="C79" s="12"/>
      <c r="D79" s="12"/>
      <c r="E79" s="12"/>
    </row>
    <row r="80" spans="2:5" ht="12.75">
      <c r="B80" s="12"/>
      <c r="C80" s="12"/>
      <c r="D80" s="12"/>
      <c r="E80" s="12"/>
    </row>
    <row r="81" spans="2:5" ht="12.75">
      <c r="B81" s="12"/>
      <c r="C81" s="12"/>
      <c r="D81" s="12"/>
      <c r="E81" s="12"/>
    </row>
    <row r="82" spans="2:5" ht="12.75">
      <c r="B82" s="12"/>
      <c r="C82" s="12"/>
      <c r="D82" s="12"/>
      <c r="E82" s="12"/>
    </row>
    <row r="83" spans="2:5" ht="12.75">
      <c r="B83" s="12"/>
      <c r="C83" s="12"/>
      <c r="D83" s="12"/>
      <c r="E83" s="12"/>
    </row>
    <row r="84" spans="2:5" ht="12.75">
      <c r="B84" s="12"/>
      <c r="C84" s="12"/>
      <c r="D84" s="12"/>
      <c r="E84" s="12"/>
    </row>
    <row r="85" spans="2:5" ht="12.75">
      <c r="B85" s="12"/>
      <c r="C85" s="12"/>
      <c r="D85" s="12"/>
      <c r="E85" s="12"/>
    </row>
    <row r="86" spans="2:5" ht="12.75">
      <c r="B86" s="12"/>
      <c r="C86" s="12"/>
      <c r="D86" s="12"/>
      <c r="E86" s="12"/>
    </row>
    <row r="87" spans="2:5" ht="12.75">
      <c r="B87" s="12"/>
      <c r="C87" s="12"/>
      <c r="D87" s="12"/>
      <c r="E87" s="12"/>
    </row>
    <row r="88" spans="2:5" ht="12.75">
      <c r="B88" s="12"/>
      <c r="C88" s="12"/>
      <c r="D88" s="12"/>
      <c r="E88" s="12"/>
    </row>
    <row r="89" spans="2:5" ht="12.75">
      <c r="B89" s="12"/>
      <c r="C89" s="12"/>
      <c r="D89" s="12"/>
      <c r="E89" s="12"/>
    </row>
    <row r="90" spans="2:5" ht="12.75">
      <c r="B90" s="12"/>
      <c r="C90" s="12"/>
      <c r="D90" s="12"/>
      <c r="E90" s="12"/>
    </row>
    <row r="91" spans="2:5" ht="12.75">
      <c r="B91" s="12"/>
      <c r="C91" s="12"/>
      <c r="D91" s="12"/>
      <c r="E91" s="12"/>
    </row>
    <row r="92" spans="2:5" ht="12.75">
      <c r="B92" s="12"/>
      <c r="C92" s="12"/>
      <c r="D92" s="12"/>
      <c r="E92" s="12"/>
    </row>
    <row r="93" spans="2:5" ht="12.75">
      <c r="B93" s="12"/>
      <c r="C93" s="12"/>
      <c r="D93" s="12"/>
      <c r="E93" s="12"/>
    </row>
    <row r="94" spans="2:5" ht="12.75">
      <c r="B94" s="12"/>
      <c r="C94" s="12"/>
      <c r="D94" s="12"/>
      <c r="E94" s="12"/>
    </row>
    <row r="95" spans="2:5" ht="12.75">
      <c r="B95" s="12"/>
      <c r="C95" s="12"/>
      <c r="D95" s="12"/>
      <c r="E95" s="12"/>
    </row>
    <row r="96" spans="2:5" ht="12.75">
      <c r="B96" s="12"/>
      <c r="C96" s="12"/>
      <c r="D96" s="12"/>
      <c r="E96" s="12"/>
    </row>
    <row r="97" spans="2:5" ht="12.75">
      <c r="B97" s="12"/>
      <c r="C97" s="12"/>
      <c r="D97" s="12"/>
      <c r="E97" s="12"/>
    </row>
    <row r="98" spans="2:5" ht="12.75">
      <c r="B98" s="12"/>
      <c r="C98" s="12"/>
      <c r="D98" s="12"/>
      <c r="E98" s="12"/>
    </row>
    <row r="99" spans="2:5" ht="12.75">
      <c r="B99" s="12"/>
      <c r="C99" s="12"/>
      <c r="D99" s="12"/>
      <c r="E99" s="12"/>
    </row>
    <row r="100" spans="2:5" ht="12.75">
      <c r="B100" s="12"/>
      <c r="C100" s="12"/>
      <c r="D100" s="12"/>
      <c r="E100" s="12"/>
    </row>
    <row r="101" spans="2:5" ht="12.75">
      <c r="B101" s="12"/>
      <c r="C101" s="12"/>
      <c r="D101" s="12"/>
      <c r="E101" s="12"/>
    </row>
    <row r="102" spans="2:5" ht="12.75">
      <c r="B102" s="12"/>
      <c r="C102" s="12"/>
      <c r="D102" s="12"/>
      <c r="E102" s="12"/>
    </row>
    <row r="103" spans="2:5" ht="12.75">
      <c r="B103" s="12"/>
      <c r="C103" s="12"/>
      <c r="D103" s="12"/>
      <c r="E103" s="12"/>
    </row>
    <row r="104" spans="2:5" ht="12.75">
      <c r="B104" s="12"/>
      <c r="C104" s="12"/>
      <c r="D104" s="12"/>
      <c r="E104" s="12"/>
    </row>
    <row r="105" spans="2:5" ht="12.75">
      <c r="B105" s="12"/>
      <c r="C105" s="12"/>
      <c r="D105" s="12"/>
      <c r="E105" s="12"/>
    </row>
    <row r="106" spans="2:5" ht="12.75">
      <c r="B106" s="12"/>
      <c r="C106" s="12"/>
      <c r="D106" s="12"/>
      <c r="E106" s="12"/>
    </row>
    <row r="107" spans="2:5" ht="12.75">
      <c r="B107" s="12"/>
      <c r="C107" s="12"/>
      <c r="D107" s="12"/>
      <c r="E107" s="12"/>
    </row>
    <row r="108" spans="2:5" ht="12.75">
      <c r="B108" s="12"/>
      <c r="C108" s="12"/>
      <c r="D108" s="12"/>
      <c r="E108" s="12"/>
    </row>
    <row r="109" spans="2:5" ht="12.75">
      <c r="B109" s="12"/>
      <c r="C109" s="12"/>
      <c r="D109" s="12"/>
      <c r="E109" s="12"/>
    </row>
    <row r="110" spans="2:5" ht="12.75">
      <c r="B110" s="12"/>
      <c r="C110" s="12"/>
      <c r="D110" s="12"/>
      <c r="E110" s="12"/>
    </row>
    <row r="111" spans="2:5" ht="12.75">
      <c r="B111" s="12"/>
      <c r="C111" s="12"/>
      <c r="D111" s="12"/>
      <c r="E111" s="12"/>
    </row>
    <row r="112" spans="2:5" ht="12.75">
      <c r="B112" s="12"/>
      <c r="C112" s="12"/>
      <c r="D112" s="12"/>
      <c r="E112" s="12"/>
    </row>
    <row r="113" spans="2:5" ht="12.75">
      <c r="B113" s="12"/>
      <c r="C113" s="12"/>
      <c r="D113" s="12"/>
      <c r="E113" s="12"/>
    </row>
    <row r="114" spans="2:5" ht="12.75">
      <c r="B114" s="12"/>
      <c r="C114" s="12"/>
      <c r="D114" s="12"/>
      <c r="E114" s="12"/>
    </row>
    <row r="115" spans="2:5" ht="12.75">
      <c r="B115" s="12"/>
      <c r="C115" s="12"/>
      <c r="D115" s="12"/>
      <c r="E115" s="12"/>
    </row>
    <row r="116" spans="2:5" ht="12.75">
      <c r="B116" s="12"/>
      <c r="C116" s="12"/>
      <c r="D116" s="12"/>
      <c r="E116" s="12"/>
    </row>
    <row r="117" spans="2:5" ht="12.75">
      <c r="B117" s="12"/>
      <c r="C117" s="12"/>
      <c r="D117" s="12"/>
      <c r="E117" s="12"/>
    </row>
    <row r="118" spans="2:5" ht="12.75">
      <c r="B118" s="12"/>
      <c r="C118" s="12"/>
      <c r="D118" s="12"/>
      <c r="E118" s="12"/>
    </row>
    <row r="119" spans="2:5" ht="12.75">
      <c r="B119" s="12"/>
      <c r="C119" s="12"/>
      <c r="D119" s="12"/>
      <c r="E119" s="12"/>
    </row>
    <row r="120" spans="2:5" ht="12.75">
      <c r="B120" s="12"/>
      <c r="C120" s="12"/>
      <c r="D120" s="12"/>
      <c r="E120" s="12"/>
    </row>
    <row r="121" spans="2:5" ht="12.75">
      <c r="B121" s="12"/>
      <c r="C121" s="12"/>
      <c r="D121" s="12"/>
      <c r="E121" s="12"/>
    </row>
    <row r="122" spans="2:5" ht="12.75">
      <c r="B122" s="12"/>
      <c r="C122" s="12"/>
      <c r="D122" s="12"/>
      <c r="E122" s="12"/>
    </row>
    <row r="123" spans="2:5" ht="12.75">
      <c r="B123" s="12"/>
      <c r="C123" s="12"/>
      <c r="D123" s="12"/>
      <c r="E123" s="12"/>
    </row>
    <row r="124" spans="2:5" ht="12.75">
      <c r="B124" s="12"/>
      <c r="C124" s="12"/>
      <c r="D124" s="12"/>
      <c r="E124" s="12"/>
    </row>
    <row r="125" spans="2:5" ht="12.75">
      <c r="B125" s="12"/>
      <c r="C125" s="12"/>
      <c r="D125" s="12"/>
      <c r="E125" s="12"/>
    </row>
    <row r="126" spans="2:5" ht="12.75">
      <c r="B126" s="12"/>
      <c r="C126" s="12"/>
      <c r="D126" s="12"/>
      <c r="E126" s="12"/>
    </row>
    <row r="127" spans="2:5" ht="12.75">
      <c r="B127" s="12"/>
      <c r="C127" s="12"/>
      <c r="D127" s="12"/>
      <c r="E127" s="12"/>
    </row>
    <row r="128" spans="2:5" ht="12.75">
      <c r="B128" s="12"/>
      <c r="C128" s="12"/>
      <c r="D128" s="12"/>
      <c r="E128" s="12"/>
    </row>
    <row r="129" spans="2:5" ht="12.75">
      <c r="B129" s="12"/>
      <c r="C129" s="12"/>
      <c r="D129" s="12"/>
      <c r="E129" s="12"/>
    </row>
    <row r="130" spans="2:5" ht="12.75">
      <c r="B130" s="12"/>
      <c r="C130" s="12"/>
      <c r="D130" s="12"/>
      <c r="E130" s="12"/>
    </row>
    <row r="131" spans="2:5" ht="12.75">
      <c r="B131" s="12"/>
      <c r="C131" s="12"/>
      <c r="D131" s="12"/>
      <c r="E131" s="12"/>
    </row>
    <row r="132" spans="2:5" ht="12.75">
      <c r="B132" s="12"/>
      <c r="C132" s="12"/>
      <c r="D132" s="12"/>
      <c r="E132" s="12"/>
    </row>
    <row r="133" spans="2:5" ht="12.75">
      <c r="B133" s="12"/>
      <c r="C133" s="12"/>
      <c r="D133" s="12"/>
      <c r="E133" s="12"/>
    </row>
    <row r="134" spans="2:5" ht="12.75">
      <c r="B134" s="12"/>
      <c r="C134" s="12"/>
      <c r="D134" s="12"/>
      <c r="E134" s="12"/>
    </row>
    <row r="135" spans="2:5" ht="12.75">
      <c r="B135" s="12"/>
      <c r="C135" s="12"/>
      <c r="D135" s="12"/>
      <c r="E135" s="12"/>
    </row>
    <row r="136" spans="2:5" ht="12.75">
      <c r="B136" s="12"/>
      <c r="C136" s="12"/>
      <c r="D136" s="12"/>
      <c r="E136" s="12"/>
    </row>
    <row r="137" spans="2:5" ht="12.75">
      <c r="B137" s="12"/>
      <c r="C137" s="12"/>
      <c r="D137" s="12"/>
      <c r="E137" s="12"/>
    </row>
    <row r="138" spans="2:5" ht="12.75">
      <c r="B138" s="12"/>
      <c r="C138" s="12"/>
      <c r="D138" s="12"/>
      <c r="E138" s="12"/>
    </row>
    <row r="139" spans="2:5" ht="12.75">
      <c r="B139" s="12"/>
      <c r="C139" s="12"/>
      <c r="D139" s="12"/>
      <c r="E139" s="12"/>
    </row>
    <row r="140" spans="2:5" ht="12.75">
      <c r="B140" s="12"/>
      <c r="C140" s="12"/>
      <c r="D140" s="12"/>
      <c r="E140" s="12"/>
    </row>
    <row r="141" spans="2:5" ht="12.75">
      <c r="B141" s="12"/>
      <c r="C141" s="12"/>
      <c r="D141" s="12"/>
      <c r="E141" s="12"/>
    </row>
    <row r="142" spans="2:5" ht="12.75">
      <c r="B142" s="12"/>
      <c r="C142" s="12"/>
      <c r="D142" s="12"/>
      <c r="E142" s="12"/>
    </row>
    <row r="143" spans="2:5" ht="12.75">
      <c r="B143" s="12"/>
      <c r="C143" s="12"/>
      <c r="D143" s="12"/>
      <c r="E143" s="12"/>
    </row>
    <row r="144" spans="2:5" ht="12.75">
      <c r="B144" s="12"/>
      <c r="C144" s="12"/>
      <c r="D144" s="12"/>
      <c r="E144" s="12"/>
    </row>
    <row r="145" spans="2:5" ht="12.75">
      <c r="B145" s="12"/>
      <c r="C145" s="12"/>
      <c r="D145" s="12"/>
      <c r="E145" s="12"/>
    </row>
    <row r="146" spans="2:5" ht="12.75">
      <c r="B146" s="12"/>
      <c r="C146" s="12"/>
      <c r="D146" s="12"/>
      <c r="E146" s="12"/>
    </row>
    <row r="147" spans="2:5" ht="12.75">
      <c r="B147" s="12"/>
      <c r="C147" s="12"/>
      <c r="D147" s="12"/>
      <c r="E147" s="12"/>
    </row>
    <row r="148" spans="2:5" ht="12.75">
      <c r="B148" s="12"/>
      <c r="C148" s="12"/>
      <c r="D148" s="12"/>
      <c r="E148" s="12"/>
    </row>
    <row r="149" spans="2:5" ht="12.75">
      <c r="B149" s="12"/>
      <c r="C149" s="12"/>
      <c r="D149" s="12"/>
      <c r="E149" s="12"/>
    </row>
    <row r="150" spans="2:5" ht="12.75">
      <c r="B150" s="12"/>
      <c r="C150" s="12"/>
      <c r="D150" s="12"/>
      <c r="E150" s="12"/>
    </row>
    <row r="151" spans="2:5" ht="12.75">
      <c r="B151" s="12"/>
      <c r="C151" s="12"/>
      <c r="D151" s="12"/>
      <c r="E151" s="12"/>
    </row>
    <row r="152" spans="2:5" ht="12.75">
      <c r="B152" s="12"/>
      <c r="C152" s="12"/>
      <c r="D152" s="12"/>
      <c r="E152" s="12"/>
    </row>
    <row r="153" spans="2:5" ht="12.75">
      <c r="B153" s="12"/>
      <c r="C153" s="12"/>
      <c r="D153" s="12"/>
      <c r="E153" s="12"/>
    </row>
    <row r="154" spans="2:5" ht="12.75">
      <c r="B154" s="12"/>
      <c r="C154" s="12"/>
      <c r="D154" s="12"/>
      <c r="E154" s="12"/>
    </row>
    <row r="155" spans="2:5" ht="12.75">
      <c r="B155" s="12"/>
      <c r="C155" s="12"/>
      <c r="D155" s="12"/>
      <c r="E155" s="12"/>
    </row>
    <row r="156" spans="2:5" ht="12.75">
      <c r="B156" s="12"/>
      <c r="C156" s="12"/>
      <c r="D156" s="12"/>
      <c r="E156" s="12"/>
    </row>
  </sheetData>
  <mergeCells count="2">
    <mergeCell ref="A4:A5"/>
    <mergeCell ref="A2:F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H11"/>
    </sheetView>
  </sheetViews>
  <sheetFormatPr defaultColWidth="11.421875" defaultRowHeight="12.75"/>
  <cols>
    <col min="1" max="8" width="16.7109375" style="0" customWidth="1"/>
  </cols>
  <sheetData>
    <row r="1" ht="13.5" thickBot="1"/>
    <row r="2" spans="1:8" ht="24" thickTop="1">
      <c r="A2" s="67" t="s">
        <v>82</v>
      </c>
      <c r="B2" s="65"/>
      <c r="C2" s="65"/>
      <c r="D2" s="65"/>
      <c r="E2" s="65"/>
      <c r="F2" s="65"/>
      <c r="G2" s="65"/>
      <c r="H2" s="68"/>
    </row>
    <row r="3" spans="1:8" ht="9.75" customHeight="1">
      <c r="A3" s="37"/>
      <c r="B3" s="13"/>
      <c r="C3" s="13"/>
      <c r="D3" s="13"/>
      <c r="E3" s="13"/>
      <c r="F3" s="13"/>
      <c r="G3" s="19"/>
      <c r="H3" s="38"/>
    </row>
    <row r="4" spans="1:8" ht="139.5" customHeight="1">
      <c r="A4" s="66"/>
      <c r="B4" s="49" t="s">
        <v>56</v>
      </c>
      <c r="C4" s="49" t="s">
        <v>55</v>
      </c>
      <c r="D4" s="49" t="s">
        <v>44</v>
      </c>
      <c r="E4" s="49" t="s">
        <v>54</v>
      </c>
      <c r="F4" s="49" t="s">
        <v>46</v>
      </c>
      <c r="G4" s="49" t="s">
        <v>57</v>
      </c>
      <c r="H4" s="51" t="s">
        <v>48</v>
      </c>
    </row>
    <row r="5" spans="1:8" ht="75" customHeight="1" thickBot="1">
      <c r="A5" s="66"/>
      <c r="B5" s="50" t="s">
        <v>14</v>
      </c>
      <c r="C5" s="50" t="s">
        <v>43</v>
      </c>
      <c r="D5" s="58" t="s">
        <v>45</v>
      </c>
      <c r="E5" s="50" t="s">
        <v>71</v>
      </c>
      <c r="F5" s="50" t="s">
        <v>15</v>
      </c>
      <c r="G5" s="50" t="s">
        <v>47</v>
      </c>
      <c r="H5" s="52" t="s">
        <v>72</v>
      </c>
    </row>
    <row r="6" spans="1:8" ht="30" customHeight="1" thickBot="1">
      <c r="A6" s="41" t="s">
        <v>17</v>
      </c>
      <c r="B6" s="21">
        <f>'[10]TableA12'!$B202</f>
        <v>0.018084267185350056</v>
      </c>
      <c r="C6" s="21">
        <f>'[10]TableA12'!$G202</f>
        <v>0.06797803434396761</v>
      </c>
      <c r="D6" s="20">
        <f>'[10]TableA12'!$J202</f>
        <v>0.1922482187279295</v>
      </c>
      <c r="E6" s="21">
        <f>'[10]TableA12'!$L202</f>
        <v>0.05418897578123455</v>
      </c>
      <c r="F6" s="14">
        <f>'[10]TableA12'!$P202</f>
        <v>-0.0010159673879434003</v>
      </c>
      <c r="G6" s="14">
        <f>'[10]TableA12'!$Q202</f>
        <v>-0.0032020806321227187</v>
      </c>
      <c r="H6" s="53">
        <f>'[10]TableA12'!$R202</f>
        <v>0.049970927761168425</v>
      </c>
    </row>
    <row r="7" spans="1:8" ht="30" customHeight="1" thickBot="1">
      <c r="A7" s="43" t="s">
        <v>18</v>
      </c>
      <c r="B7" s="21">
        <f>'[10]TableA12'!$B203</f>
        <v>0.009824784295229705</v>
      </c>
      <c r="C7" s="21">
        <f>'[10]TableA12'!$G203</f>
        <v>0.05915094110854116</v>
      </c>
      <c r="D7" s="20">
        <f>'[10]TableA12'!$J203</f>
        <v>0.0830080368726094</v>
      </c>
      <c r="E7" s="21">
        <f>'[10]TableA12'!$L203</f>
        <v>0.05428435346945529</v>
      </c>
      <c r="F7" s="14">
        <f>'[10]TableA12'!$P203</f>
        <v>-0.001476725575779282</v>
      </c>
      <c r="G7" s="14">
        <f>'[10]TableA12'!$Q203</f>
        <v>0</v>
      </c>
      <c r="H7" s="53">
        <f>'[10]TableA12'!$R203</f>
        <v>0.05280762789367601</v>
      </c>
    </row>
    <row r="8" spans="1:8" ht="30" customHeight="1" thickBot="1">
      <c r="A8" s="41" t="s">
        <v>19</v>
      </c>
      <c r="B8" s="21">
        <f>'[10]TableA12'!$B204</f>
        <v>0.026150057428372397</v>
      </c>
      <c r="C8" s="21">
        <f>'[10]TableA12'!$G204</f>
        <v>0.07787511139636728</v>
      </c>
      <c r="D8" s="20">
        <f>'[10]TableA12'!$J204</f>
        <v>0.31396042488635284</v>
      </c>
      <c r="E8" s="21">
        <f>'[10]TableA12'!$L204</f>
        <v>0.05415011478071631</v>
      </c>
      <c r="F8" s="14">
        <f>'[10]TableA12'!$P204</f>
        <v>-0.0009512804166579292</v>
      </c>
      <c r="G8" s="14">
        <f>'[10]TableA12'!$Q204</f>
        <v>-0.006759948001147962</v>
      </c>
      <c r="H8" s="53">
        <f>'[10]TableA12'!$R204</f>
        <v>0.04643888636291043</v>
      </c>
    </row>
    <row r="9" spans="1:8" ht="30" customHeight="1">
      <c r="A9" s="43" t="s">
        <v>20</v>
      </c>
      <c r="B9" s="22">
        <f>'[10]TableA12'!$B205</f>
        <v>0.01329029400352022</v>
      </c>
      <c r="C9" s="59">
        <f>'[10]TableA12'!$G205</f>
        <v>0.07859032977880294</v>
      </c>
      <c r="D9" s="60">
        <f>'[10]TableA12'!$J205</f>
        <v>0.20530812343306318</v>
      </c>
      <c r="E9" s="59">
        <f>'[10]TableA12'!$L205</f>
        <v>0.06396444368696715</v>
      </c>
      <c r="F9" s="18">
        <f>'[10]TableA12'!$P205</f>
        <v>-0.025507842920524954</v>
      </c>
      <c r="G9" s="18">
        <f>'[10]TableA12'!$Q205</f>
        <v>-0.02034598090615613</v>
      </c>
      <c r="H9" s="54">
        <f>'[10]TableA12'!$R205</f>
        <v>0.018110619860286073</v>
      </c>
    </row>
    <row r="10" spans="1:8" ht="30" customHeight="1">
      <c r="A10" s="43" t="s">
        <v>21</v>
      </c>
      <c r="B10" s="23">
        <f>'[10]TableA12'!$B206</f>
        <v>0.051669952142082476</v>
      </c>
      <c r="C10" s="61">
        <f>'[10]TableA12'!$G206</f>
        <v>0.08960375418456616</v>
      </c>
      <c r="D10" s="62">
        <f>'[10]TableA12'!$J206</f>
        <v>0.3375958592431075</v>
      </c>
      <c r="E10" s="61">
        <f>'[10]TableA12'!$L206</f>
        <v>0.05967291091909996</v>
      </c>
      <c r="F10" s="15">
        <f>'[10]TableA12'!$P206</f>
        <v>0.008387342498123526</v>
      </c>
      <c r="G10" s="15">
        <f>'[10]TableA12'!$Q206</f>
        <v>0</v>
      </c>
      <c r="H10" s="55">
        <f>'[10]TableA12'!$R206</f>
        <v>0.06806025341722348</v>
      </c>
    </row>
    <row r="11" spans="1:8" ht="30" customHeight="1" thickBot="1">
      <c r="A11" s="46" t="s">
        <v>22</v>
      </c>
      <c r="B11" s="56">
        <f>'[10]TableA12'!$B207</f>
        <v>0.016517058927359107</v>
      </c>
      <c r="C11" s="63">
        <f>'[10]TableA12'!$G207</f>
        <v>0.06923689950303119</v>
      </c>
      <c r="D11" s="64">
        <f>'[10]TableA12'!$J207</f>
        <v>0.3877326167382121</v>
      </c>
      <c r="E11" s="63">
        <f>'[10]TableA12'!$L207</f>
        <v>0.04263312808163297</v>
      </c>
      <c r="F11" s="47">
        <f>'[10]TableA12'!$P207</f>
        <v>0.010351553834622865</v>
      </c>
      <c r="G11" s="47">
        <f>'[10]TableA12'!$Q207</f>
        <v>0</v>
      </c>
      <c r="H11" s="57">
        <f>'[10]TableA12'!$R207</f>
        <v>0.052984681916255834</v>
      </c>
    </row>
    <row r="12" spans="1:8" ht="30" customHeight="1" thickTop="1">
      <c r="A12" s="69"/>
      <c r="B12" s="69"/>
      <c r="C12" s="69"/>
      <c r="D12" s="69"/>
      <c r="E12" s="69"/>
      <c r="F12" s="69"/>
      <c r="G12" s="69"/>
      <c r="H12" s="69"/>
    </row>
    <row r="13" spans="1:8" ht="12.75">
      <c r="A13" s="7"/>
      <c r="B13" s="8"/>
      <c r="C13" s="8"/>
      <c r="D13" s="9"/>
      <c r="E13" s="9"/>
      <c r="F13" s="9"/>
      <c r="G13" s="9"/>
      <c r="H13" s="10"/>
    </row>
    <row r="14" spans="1:7" ht="12.75">
      <c r="A14" s="6"/>
      <c r="B14" s="11"/>
      <c r="C14" s="11"/>
      <c r="D14" s="11"/>
      <c r="E14" s="11"/>
      <c r="F14" s="11"/>
      <c r="G14" s="11"/>
    </row>
    <row r="15" spans="1:7" ht="12.75">
      <c r="A15" s="6"/>
      <c r="B15" s="11"/>
      <c r="C15" s="11"/>
      <c r="D15" s="11"/>
      <c r="E15" s="11"/>
      <c r="F15" s="11"/>
      <c r="G15" s="11"/>
    </row>
    <row r="16" spans="1:7" ht="12.75">
      <c r="A16" s="6"/>
      <c r="B16" s="11"/>
      <c r="C16" s="11"/>
      <c r="D16" s="11"/>
      <c r="E16" s="11"/>
      <c r="F16" s="11"/>
      <c r="G16" s="11"/>
    </row>
    <row r="17" spans="1:7" ht="12.75">
      <c r="A17" s="6"/>
      <c r="B17" s="11"/>
      <c r="C17" s="11"/>
      <c r="D17" s="11"/>
      <c r="E17" s="11"/>
      <c r="F17" s="11"/>
      <c r="G17" s="11"/>
    </row>
    <row r="18" spans="1:7" ht="12.75">
      <c r="A18" s="6"/>
      <c r="B18" s="11"/>
      <c r="C18" s="11"/>
      <c r="D18" s="11"/>
      <c r="E18" s="11"/>
      <c r="F18" s="11"/>
      <c r="G18" s="11"/>
    </row>
    <row r="19" spans="1:7" ht="12.75">
      <c r="A19" s="6"/>
      <c r="B19" s="11"/>
      <c r="C19" s="11"/>
      <c r="D19" s="11"/>
      <c r="E19" s="11"/>
      <c r="F19" s="11"/>
      <c r="G19" s="11"/>
    </row>
    <row r="20" spans="1:7" ht="12.75">
      <c r="A20" s="6"/>
      <c r="B20" s="11"/>
      <c r="C20" s="11"/>
      <c r="D20" s="11"/>
      <c r="E20" s="11"/>
      <c r="F20" s="11"/>
      <c r="G20" s="11"/>
    </row>
    <row r="21" spans="1:7" ht="12.75">
      <c r="A21" s="6"/>
      <c r="B21" s="11"/>
      <c r="C21" s="11"/>
      <c r="D21" s="11"/>
      <c r="E21" s="11"/>
      <c r="F21" s="11"/>
      <c r="G21" s="11"/>
    </row>
    <row r="22" spans="1:7" ht="12.75">
      <c r="A22" s="6"/>
      <c r="B22" s="11"/>
      <c r="C22" s="11"/>
      <c r="D22" s="11"/>
      <c r="E22" s="11"/>
      <c r="F22" s="11"/>
      <c r="G22" s="11"/>
    </row>
    <row r="23" spans="1:7" ht="12.75">
      <c r="A23" s="6"/>
      <c r="B23" s="11"/>
      <c r="C23" s="11"/>
      <c r="D23" s="11"/>
      <c r="E23" s="11"/>
      <c r="F23" s="11"/>
      <c r="G23" s="11"/>
    </row>
    <row r="24" spans="1:7" ht="12.75">
      <c r="A24" s="6"/>
      <c r="B24" s="11"/>
      <c r="C24" s="11"/>
      <c r="D24" s="11"/>
      <c r="E24" s="11"/>
      <c r="F24" s="11"/>
      <c r="G24" s="11"/>
    </row>
    <row r="25" spans="1:7" ht="12.75">
      <c r="A25" s="6"/>
      <c r="B25" s="11"/>
      <c r="C25" s="11"/>
      <c r="D25" s="11"/>
      <c r="E25" s="11"/>
      <c r="F25" s="11"/>
      <c r="G25" s="11"/>
    </row>
    <row r="26" spans="1:7" ht="12.75">
      <c r="A26" s="6"/>
      <c r="B26" s="11"/>
      <c r="C26" s="11"/>
      <c r="D26" s="11"/>
      <c r="E26" s="11"/>
      <c r="F26" s="11"/>
      <c r="G26" s="11"/>
    </row>
    <row r="27" spans="1:7" ht="12.75">
      <c r="A27" s="6"/>
      <c r="B27" s="11"/>
      <c r="C27" s="11"/>
      <c r="D27" s="11"/>
      <c r="E27" s="11"/>
      <c r="F27" s="11"/>
      <c r="G27" s="11"/>
    </row>
    <row r="28" spans="1:7" ht="12.75">
      <c r="A28" s="6"/>
      <c r="B28" s="11"/>
      <c r="C28" s="11"/>
      <c r="D28" s="11"/>
      <c r="E28" s="11"/>
      <c r="F28" s="11"/>
      <c r="G28" s="11"/>
    </row>
    <row r="29" spans="1:7" ht="12.75">
      <c r="A29" s="6"/>
      <c r="B29" s="11"/>
      <c r="C29" s="11"/>
      <c r="D29" s="11"/>
      <c r="E29" s="11"/>
      <c r="F29" s="11"/>
      <c r="G29" s="11"/>
    </row>
    <row r="30" spans="1:7" ht="12.75">
      <c r="A30" s="6"/>
      <c r="B30" s="11"/>
      <c r="C30" s="11"/>
      <c r="D30" s="11"/>
      <c r="E30" s="11"/>
      <c r="F30" s="11"/>
      <c r="G30" s="11"/>
    </row>
    <row r="31" spans="1:7" ht="12.75">
      <c r="A31" s="6"/>
      <c r="B31" s="11"/>
      <c r="C31" s="11"/>
      <c r="D31" s="11"/>
      <c r="E31" s="11"/>
      <c r="F31" s="11"/>
      <c r="G31" s="11"/>
    </row>
    <row r="32" spans="1:7" ht="12.75">
      <c r="A32" s="6"/>
      <c r="B32" s="11"/>
      <c r="C32" s="11"/>
      <c r="D32" s="11"/>
      <c r="E32" s="11"/>
      <c r="F32" s="11"/>
      <c r="G32" s="11"/>
    </row>
    <row r="33" spans="1:7" ht="12.75">
      <c r="A33" s="6"/>
      <c r="B33" s="11"/>
      <c r="C33" s="11"/>
      <c r="D33" s="11"/>
      <c r="E33" s="11"/>
      <c r="F33" s="11"/>
      <c r="G33" s="11"/>
    </row>
    <row r="34" spans="1:7" ht="12.75">
      <c r="A34" s="6"/>
      <c r="B34" s="11"/>
      <c r="C34" s="11"/>
      <c r="D34" s="11"/>
      <c r="E34" s="11"/>
      <c r="F34" s="11"/>
      <c r="G34" s="11"/>
    </row>
    <row r="35" spans="1:7" ht="12.75">
      <c r="A35" s="6"/>
      <c r="B35" s="11"/>
      <c r="C35" s="11"/>
      <c r="D35" s="11"/>
      <c r="E35" s="11"/>
      <c r="F35" s="11"/>
      <c r="G35" s="11"/>
    </row>
    <row r="36" spans="1:7" ht="12.75">
      <c r="A36" s="6"/>
      <c r="B36" s="11"/>
      <c r="C36" s="11"/>
      <c r="D36" s="11"/>
      <c r="E36" s="11"/>
      <c r="F36" s="11"/>
      <c r="G36" s="11"/>
    </row>
    <row r="37" spans="1:7" ht="12.75">
      <c r="A37" s="6"/>
      <c r="B37" s="11"/>
      <c r="C37" s="11"/>
      <c r="D37" s="11"/>
      <c r="E37" s="11"/>
      <c r="F37" s="11"/>
      <c r="G37" s="11"/>
    </row>
    <row r="38" spans="1:7" ht="12.75">
      <c r="A38" s="6"/>
      <c r="B38" s="11"/>
      <c r="C38" s="11"/>
      <c r="D38" s="11"/>
      <c r="E38" s="11"/>
      <c r="F38" s="11"/>
      <c r="G38" s="11"/>
    </row>
    <row r="39" spans="1:7" ht="12.75">
      <c r="A39" s="6"/>
      <c r="B39" s="11"/>
      <c r="C39" s="11"/>
      <c r="D39" s="11"/>
      <c r="E39" s="11"/>
      <c r="F39" s="11"/>
      <c r="G39" s="11"/>
    </row>
    <row r="40" spans="1:7" ht="12.75">
      <c r="A40" s="6"/>
      <c r="B40" s="11"/>
      <c r="C40" s="11"/>
      <c r="D40" s="11"/>
      <c r="E40" s="11"/>
      <c r="F40" s="11"/>
      <c r="G40" s="11"/>
    </row>
    <row r="41" spans="1:7" ht="12.75">
      <c r="A41" s="6"/>
      <c r="B41" s="11"/>
      <c r="C41" s="11"/>
      <c r="D41" s="11"/>
      <c r="E41" s="11"/>
      <c r="F41" s="11"/>
      <c r="G41" s="11"/>
    </row>
    <row r="42" spans="1:7" ht="12.75">
      <c r="A42" s="6"/>
      <c r="B42" s="11"/>
      <c r="C42" s="11"/>
      <c r="D42" s="11"/>
      <c r="E42" s="11"/>
      <c r="F42" s="11"/>
      <c r="G42" s="11"/>
    </row>
    <row r="43" spans="1:7" ht="12.75">
      <c r="A43" s="6"/>
      <c r="B43" s="11"/>
      <c r="C43" s="11"/>
      <c r="D43" s="11"/>
      <c r="E43" s="11"/>
      <c r="F43" s="11"/>
      <c r="G43" s="11"/>
    </row>
    <row r="44" spans="1:7" ht="12.75">
      <c r="A44" s="6"/>
      <c r="B44" s="11"/>
      <c r="C44" s="11"/>
      <c r="D44" s="11"/>
      <c r="E44" s="11"/>
      <c r="F44" s="11"/>
      <c r="G44" s="11"/>
    </row>
    <row r="45" spans="1:7" ht="12.75">
      <c r="A45" s="6"/>
      <c r="B45" s="11"/>
      <c r="C45" s="11"/>
      <c r="D45" s="11"/>
      <c r="E45" s="11"/>
      <c r="F45" s="11"/>
      <c r="G45" s="11"/>
    </row>
    <row r="46" spans="1:7" ht="12.75">
      <c r="A46" s="6"/>
      <c r="B46" s="11"/>
      <c r="C46" s="11"/>
      <c r="D46" s="11"/>
      <c r="E46" s="11"/>
      <c r="F46" s="11"/>
      <c r="G46" s="11"/>
    </row>
    <row r="47" spans="2:7" ht="12.75">
      <c r="B47" s="12"/>
      <c r="C47" s="12"/>
      <c r="D47" s="12"/>
      <c r="E47" s="12"/>
      <c r="F47" s="12"/>
      <c r="G47" s="12"/>
    </row>
    <row r="48" spans="2:7" ht="12.75">
      <c r="B48" s="12"/>
      <c r="C48" s="12"/>
      <c r="D48" s="12"/>
      <c r="E48" s="12"/>
      <c r="F48" s="12"/>
      <c r="G48" s="12"/>
    </row>
    <row r="49" spans="2:7" ht="12.75">
      <c r="B49" s="12"/>
      <c r="C49" s="12"/>
      <c r="D49" s="12"/>
      <c r="E49" s="12"/>
      <c r="F49" s="12"/>
      <c r="G49" s="12"/>
    </row>
    <row r="50" spans="2:7" ht="12.75">
      <c r="B50" s="12"/>
      <c r="C50" s="12"/>
      <c r="D50" s="12"/>
      <c r="E50" s="12"/>
      <c r="F50" s="12"/>
      <c r="G50" s="12"/>
    </row>
    <row r="51" spans="2:7" ht="12.75">
      <c r="B51" s="12"/>
      <c r="C51" s="12"/>
      <c r="D51" s="12"/>
      <c r="E51" s="12"/>
      <c r="F51" s="12"/>
      <c r="G51" s="12"/>
    </row>
    <row r="52" spans="2:7" ht="12.75">
      <c r="B52" s="12"/>
      <c r="C52" s="12"/>
      <c r="D52" s="12"/>
      <c r="E52" s="12"/>
      <c r="F52" s="12"/>
      <c r="G52" s="12"/>
    </row>
    <row r="53" spans="2:7" ht="12.75">
      <c r="B53" s="12"/>
      <c r="C53" s="12"/>
      <c r="D53" s="12"/>
      <c r="E53" s="12"/>
      <c r="F53" s="12"/>
      <c r="G53" s="12"/>
    </row>
    <row r="54" spans="2:7" ht="12.75">
      <c r="B54" s="12"/>
      <c r="C54" s="12"/>
      <c r="D54" s="12"/>
      <c r="E54" s="12"/>
      <c r="F54" s="12"/>
      <c r="G54" s="12"/>
    </row>
    <row r="55" spans="2:7" ht="12.75">
      <c r="B55" s="12"/>
      <c r="C55" s="12"/>
      <c r="D55" s="12"/>
      <c r="E55" s="12"/>
      <c r="F55" s="12"/>
      <c r="G55" s="12"/>
    </row>
    <row r="56" spans="2:7" ht="12.75">
      <c r="B56" s="12"/>
      <c r="C56" s="12"/>
      <c r="D56" s="12"/>
      <c r="E56" s="12"/>
      <c r="F56" s="12"/>
      <c r="G56" s="12"/>
    </row>
    <row r="57" spans="2:7" ht="12.75">
      <c r="B57" s="12"/>
      <c r="C57" s="12"/>
      <c r="D57" s="12"/>
      <c r="E57" s="12"/>
      <c r="F57" s="12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</sheetData>
  <mergeCells count="3">
    <mergeCell ref="A4:A5"/>
    <mergeCell ref="A2:H2"/>
    <mergeCell ref="A12:H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3"/>
  <sheetViews>
    <sheetView workbookViewId="0" topLeftCell="A18">
      <selection activeCell="A2" sqref="A2:P39"/>
    </sheetView>
  </sheetViews>
  <sheetFormatPr defaultColWidth="11.421875" defaultRowHeight="12.75"/>
  <cols>
    <col min="1" max="16" width="7.7109375" style="0" customWidth="1"/>
    <col min="17" max="17" width="10.7109375" style="0" customWidth="1"/>
  </cols>
  <sheetData>
    <row r="1" ht="19.5" customHeight="1" thickBot="1"/>
    <row r="2" spans="1:16" ht="15" customHeight="1" thickTop="1">
      <c r="A2" s="154" t="s">
        <v>83</v>
      </c>
      <c r="B2" s="154"/>
      <c r="C2" s="154"/>
      <c r="D2" s="154"/>
      <c r="E2" s="154"/>
      <c r="F2" s="154"/>
      <c r="G2" s="154"/>
      <c r="H2" s="154"/>
      <c r="I2" s="154"/>
      <c r="J2" s="155"/>
      <c r="K2" s="155"/>
      <c r="L2" s="155"/>
      <c r="M2" s="155"/>
      <c r="N2" s="155"/>
      <c r="O2" s="155"/>
      <c r="P2" s="155"/>
    </row>
    <row r="3" spans="1:16" ht="15" customHeight="1">
      <c r="A3" s="156"/>
      <c r="B3" s="156"/>
      <c r="C3" s="156"/>
      <c r="D3" s="156"/>
      <c r="E3" s="156"/>
      <c r="F3" s="156"/>
      <c r="G3" s="156"/>
      <c r="H3" s="156"/>
      <c r="I3" s="156"/>
      <c r="J3" s="157"/>
      <c r="K3" s="157"/>
      <c r="L3" s="157"/>
      <c r="M3" s="157"/>
      <c r="N3" s="157"/>
      <c r="O3" s="157"/>
      <c r="P3" s="157"/>
    </row>
    <row r="4" spans="1:16" ht="15" customHeight="1">
      <c r="A4" s="156"/>
      <c r="B4" s="156"/>
      <c r="C4" s="156"/>
      <c r="D4" s="156"/>
      <c r="E4" s="156"/>
      <c r="F4" s="156"/>
      <c r="G4" s="156"/>
      <c r="H4" s="156"/>
      <c r="I4" s="156"/>
      <c r="J4" s="157"/>
      <c r="K4" s="157"/>
      <c r="L4" s="157"/>
      <c r="M4" s="157"/>
      <c r="N4" s="157"/>
      <c r="O4" s="157"/>
      <c r="P4" s="157"/>
    </row>
    <row r="5" spans="1:16" ht="1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ht="15" customHeight="1">
      <c r="A6" s="25"/>
      <c r="B6" s="25"/>
      <c r="C6" s="25"/>
      <c r="D6" s="25"/>
      <c r="E6" s="25"/>
      <c r="F6" s="25"/>
      <c r="G6" s="25"/>
      <c r="H6" s="25"/>
      <c r="I6" s="25"/>
      <c r="J6" s="26"/>
      <c r="K6" s="26"/>
      <c r="L6" s="26"/>
      <c r="M6" s="26"/>
      <c r="N6" s="26"/>
      <c r="O6" s="26"/>
      <c r="P6" s="26"/>
    </row>
    <row r="7" spans="1:16" ht="15" customHeight="1" thickBot="1">
      <c r="A7" s="25"/>
      <c r="B7" s="25"/>
      <c r="C7" s="25"/>
      <c r="D7" s="25"/>
      <c r="E7" s="25"/>
      <c r="F7" s="25"/>
      <c r="G7" s="25"/>
      <c r="H7" s="25"/>
      <c r="I7" s="25"/>
      <c r="J7" s="26"/>
      <c r="K7" s="26"/>
      <c r="L7" s="26"/>
      <c r="M7" s="26"/>
      <c r="N7" s="26"/>
      <c r="O7" s="26"/>
      <c r="P7" s="26"/>
    </row>
    <row r="8" spans="1:16" ht="15" customHeight="1" thickTop="1">
      <c r="A8" s="124" t="s">
        <v>70</v>
      </c>
      <c r="B8" s="125"/>
      <c r="C8" s="125"/>
      <c r="D8" s="126"/>
      <c r="E8" s="25"/>
      <c r="F8" s="112" t="s">
        <v>69</v>
      </c>
      <c r="G8" s="113"/>
      <c r="H8" s="150"/>
      <c r="I8" s="25"/>
      <c r="J8" s="112" t="s">
        <v>68</v>
      </c>
      <c r="K8" s="113"/>
      <c r="L8" s="113"/>
      <c r="M8" s="114"/>
      <c r="N8" s="114"/>
      <c r="O8" s="114"/>
      <c r="P8" s="115"/>
    </row>
    <row r="9" spans="1:16" ht="15" customHeight="1">
      <c r="A9" s="127"/>
      <c r="B9" s="118"/>
      <c r="C9" s="118"/>
      <c r="D9" s="128"/>
      <c r="E9" s="25"/>
      <c r="F9" s="116"/>
      <c r="G9" s="117"/>
      <c r="H9" s="151"/>
      <c r="I9" s="25"/>
      <c r="J9" s="116"/>
      <c r="K9" s="117"/>
      <c r="L9" s="117"/>
      <c r="M9" s="118"/>
      <c r="N9" s="118"/>
      <c r="O9" s="118"/>
      <c r="P9" s="119"/>
    </row>
    <row r="10" spans="1:16" ht="15" customHeight="1" thickBot="1">
      <c r="A10" s="127"/>
      <c r="B10" s="118"/>
      <c r="C10" s="118"/>
      <c r="D10" s="128"/>
      <c r="E10" s="25"/>
      <c r="F10" s="116"/>
      <c r="G10" s="117"/>
      <c r="H10" s="151"/>
      <c r="I10" s="25"/>
      <c r="J10" s="120"/>
      <c r="K10" s="121"/>
      <c r="L10" s="121"/>
      <c r="M10" s="122"/>
      <c r="N10" s="122"/>
      <c r="O10" s="122"/>
      <c r="P10" s="123"/>
    </row>
    <row r="11" spans="1:16" ht="15" customHeight="1" thickBot="1" thickTop="1">
      <c r="A11" s="127"/>
      <c r="B11" s="118"/>
      <c r="C11" s="118"/>
      <c r="D11" s="128"/>
      <c r="E11" s="25"/>
      <c r="F11" s="152"/>
      <c r="G11" s="118"/>
      <c r="H11" s="119"/>
      <c r="I11" s="25"/>
      <c r="J11" s="26"/>
      <c r="K11" s="26"/>
      <c r="L11" s="26"/>
      <c r="M11" s="26"/>
      <c r="N11" s="26"/>
      <c r="O11" s="26"/>
      <c r="P11" s="26"/>
    </row>
    <row r="12" spans="1:16" ht="15" customHeight="1" thickTop="1">
      <c r="A12" s="127"/>
      <c r="B12" s="118"/>
      <c r="C12" s="118"/>
      <c r="D12" s="128"/>
      <c r="E12" s="27"/>
      <c r="F12" s="152"/>
      <c r="G12" s="118"/>
      <c r="H12" s="119"/>
      <c r="I12" s="28"/>
      <c r="J12" s="132">
        <v>1910</v>
      </c>
      <c r="K12" s="133"/>
      <c r="L12" s="134"/>
      <c r="M12" s="29"/>
      <c r="N12" s="132">
        <v>2010</v>
      </c>
      <c r="O12" s="133"/>
      <c r="P12" s="134"/>
    </row>
    <row r="13" spans="1:16" ht="15" customHeight="1">
      <c r="A13" s="127"/>
      <c r="B13" s="118"/>
      <c r="C13" s="118"/>
      <c r="D13" s="128"/>
      <c r="E13" s="27"/>
      <c r="F13" s="152"/>
      <c r="G13" s="118"/>
      <c r="H13" s="119"/>
      <c r="I13" s="28"/>
      <c r="J13" s="135"/>
      <c r="K13" s="136"/>
      <c r="L13" s="137"/>
      <c r="M13" s="29"/>
      <c r="N13" s="135"/>
      <c r="O13" s="136"/>
      <c r="P13" s="137"/>
    </row>
    <row r="14" spans="1:16" ht="15" customHeight="1" thickBot="1">
      <c r="A14" s="129"/>
      <c r="B14" s="130"/>
      <c r="C14" s="130"/>
      <c r="D14" s="131"/>
      <c r="E14" s="27"/>
      <c r="F14" s="153"/>
      <c r="G14" s="122"/>
      <c r="H14" s="123"/>
      <c r="I14" s="28"/>
      <c r="J14" s="138"/>
      <c r="K14" s="139"/>
      <c r="L14" s="140"/>
      <c r="M14" s="29"/>
      <c r="N14" s="138"/>
      <c r="O14" s="139"/>
      <c r="P14" s="140"/>
    </row>
    <row r="15" spans="1:16" ht="15" customHeight="1" thickBot="1">
      <c r="A15" s="28"/>
      <c r="B15" s="28"/>
      <c r="C15" s="28"/>
      <c r="D15" s="28"/>
      <c r="E15" s="28"/>
      <c r="F15" s="30"/>
      <c r="G15" s="30"/>
      <c r="H15" s="29"/>
      <c r="I15" s="28"/>
      <c r="J15" s="30"/>
      <c r="K15" s="30"/>
      <c r="L15" s="29"/>
      <c r="M15" s="29"/>
      <c r="N15" s="29"/>
      <c r="O15" s="29"/>
      <c r="P15" s="30"/>
    </row>
    <row r="16" spans="1:16" ht="15" customHeight="1" thickTop="1">
      <c r="A16" s="141" t="s">
        <v>58</v>
      </c>
      <c r="B16" s="142"/>
      <c r="C16" s="142"/>
      <c r="D16" s="143"/>
      <c r="E16" s="25"/>
      <c r="F16" s="82">
        <v>0.3</v>
      </c>
      <c r="G16" s="83"/>
      <c r="H16" s="84"/>
      <c r="I16" s="28"/>
      <c r="J16" s="82">
        <v>0.9</v>
      </c>
      <c r="K16" s="83"/>
      <c r="L16" s="84"/>
      <c r="M16" s="31"/>
      <c r="N16" s="82">
        <v>0.6</v>
      </c>
      <c r="O16" s="83"/>
      <c r="P16" s="84"/>
    </row>
    <row r="17" spans="1:16" ht="15" customHeight="1">
      <c r="A17" s="144"/>
      <c r="B17" s="145"/>
      <c r="C17" s="145"/>
      <c r="D17" s="146"/>
      <c r="E17" s="25"/>
      <c r="F17" s="85"/>
      <c r="G17" s="86"/>
      <c r="H17" s="87"/>
      <c r="I17" s="28"/>
      <c r="J17" s="85"/>
      <c r="K17" s="86"/>
      <c r="L17" s="87"/>
      <c r="M17" s="31"/>
      <c r="N17" s="85"/>
      <c r="O17" s="86"/>
      <c r="P17" s="87"/>
    </row>
    <row r="18" spans="1:16" ht="15" customHeight="1">
      <c r="A18" s="144" t="s">
        <v>59</v>
      </c>
      <c r="B18" s="145"/>
      <c r="C18" s="145"/>
      <c r="D18" s="146"/>
      <c r="E18" s="25"/>
      <c r="F18" s="88"/>
      <c r="G18" s="89"/>
      <c r="H18" s="90"/>
      <c r="I18" s="28"/>
      <c r="J18" s="88"/>
      <c r="K18" s="89"/>
      <c r="L18" s="90"/>
      <c r="M18" s="31"/>
      <c r="N18" s="88"/>
      <c r="O18" s="89"/>
      <c r="P18" s="90"/>
    </row>
    <row r="19" spans="1:16" ht="15" customHeight="1" thickBot="1">
      <c r="A19" s="147"/>
      <c r="B19" s="148"/>
      <c r="C19" s="148"/>
      <c r="D19" s="149"/>
      <c r="E19" s="25"/>
      <c r="F19" s="91"/>
      <c r="G19" s="92"/>
      <c r="H19" s="93"/>
      <c r="I19" s="28"/>
      <c r="J19" s="91"/>
      <c r="K19" s="92"/>
      <c r="L19" s="93"/>
      <c r="M19" s="31"/>
      <c r="N19" s="91"/>
      <c r="O19" s="92"/>
      <c r="P19" s="93"/>
    </row>
    <row r="20" spans="1:16" ht="15" customHeight="1" thickBot="1" thickTop="1">
      <c r="A20" s="25"/>
      <c r="B20" s="25"/>
      <c r="C20" s="25"/>
      <c r="D20" s="25"/>
      <c r="E20" s="25"/>
      <c r="F20" s="32"/>
      <c r="G20" s="32"/>
      <c r="H20" s="32"/>
      <c r="I20" s="28"/>
      <c r="J20" s="32"/>
      <c r="K20" s="32"/>
      <c r="L20" s="32"/>
      <c r="M20" s="29"/>
      <c r="N20" s="32"/>
      <c r="O20" s="32"/>
      <c r="P20" s="32"/>
    </row>
    <row r="21" spans="1:16" ht="15" customHeight="1" thickTop="1">
      <c r="A21" s="158" t="s">
        <v>60</v>
      </c>
      <c r="B21" s="159"/>
      <c r="C21" s="159"/>
      <c r="D21" s="160"/>
      <c r="E21" s="24"/>
      <c r="F21" s="94">
        <v>0.06</v>
      </c>
      <c r="G21" s="95"/>
      <c r="H21" s="96"/>
      <c r="I21" s="33"/>
      <c r="J21" s="94">
        <v>0.5</v>
      </c>
      <c r="K21" s="95"/>
      <c r="L21" s="96"/>
      <c r="M21" s="34"/>
      <c r="N21" s="94">
        <v>0.25</v>
      </c>
      <c r="O21" s="95"/>
      <c r="P21" s="96"/>
    </row>
    <row r="22" spans="1:16" ht="15" customHeight="1">
      <c r="A22" s="106"/>
      <c r="B22" s="107"/>
      <c r="C22" s="107"/>
      <c r="D22" s="108"/>
      <c r="E22" s="24"/>
      <c r="F22" s="97"/>
      <c r="G22" s="98"/>
      <c r="H22" s="99"/>
      <c r="I22" s="33"/>
      <c r="J22" s="97"/>
      <c r="K22" s="98"/>
      <c r="L22" s="99"/>
      <c r="M22" s="34"/>
      <c r="N22" s="97"/>
      <c r="O22" s="98"/>
      <c r="P22" s="99"/>
    </row>
    <row r="23" spans="1:16" ht="15" customHeight="1">
      <c r="A23" s="106" t="s">
        <v>61</v>
      </c>
      <c r="B23" s="107"/>
      <c r="C23" s="107"/>
      <c r="D23" s="108"/>
      <c r="E23" s="24"/>
      <c r="F23" s="88"/>
      <c r="G23" s="89"/>
      <c r="H23" s="90"/>
      <c r="I23" s="33"/>
      <c r="J23" s="88"/>
      <c r="K23" s="89"/>
      <c r="L23" s="90"/>
      <c r="M23" s="35"/>
      <c r="N23" s="88"/>
      <c r="O23" s="89"/>
      <c r="P23" s="90"/>
    </row>
    <row r="24" spans="1:16" ht="15" customHeight="1" thickBot="1">
      <c r="A24" s="109"/>
      <c r="B24" s="110"/>
      <c r="C24" s="110"/>
      <c r="D24" s="111"/>
      <c r="E24" s="24"/>
      <c r="F24" s="91"/>
      <c r="G24" s="92"/>
      <c r="H24" s="93"/>
      <c r="I24" s="33"/>
      <c r="J24" s="91"/>
      <c r="K24" s="92"/>
      <c r="L24" s="93"/>
      <c r="M24" s="35"/>
      <c r="N24" s="91"/>
      <c r="O24" s="92"/>
      <c r="P24" s="93"/>
    </row>
    <row r="25" spans="1:16" ht="15" customHeight="1" thickBot="1" thickTop="1">
      <c r="A25" s="24"/>
      <c r="B25" s="24"/>
      <c r="C25" s="24"/>
      <c r="D25" s="24"/>
      <c r="E25" s="24"/>
      <c r="F25" s="36"/>
      <c r="G25" s="36"/>
      <c r="H25" s="36"/>
      <c r="I25" s="33"/>
      <c r="J25" s="36"/>
      <c r="K25" s="36"/>
      <c r="L25" s="36"/>
      <c r="M25" s="34"/>
      <c r="N25" s="36"/>
      <c r="O25" s="36"/>
      <c r="P25" s="36"/>
    </row>
    <row r="26" spans="1:16" ht="15" customHeight="1" thickTop="1">
      <c r="A26" s="158" t="s">
        <v>62</v>
      </c>
      <c r="B26" s="159"/>
      <c r="C26" s="159"/>
      <c r="D26" s="160"/>
      <c r="E26" s="24"/>
      <c r="F26" s="100">
        <v>0.24</v>
      </c>
      <c r="G26" s="101"/>
      <c r="H26" s="102"/>
      <c r="I26" s="33"/>
      <c r="J26" s="100">
        <v>0.4</v>
      </c>
      <c r="K26" s="101"/>
      <c r="L26" s="102"/>
      <c r="M26" s="34"/>
      <c r="N26" s="100">
        <v>0.35</v>
      </c>
      <c r="O26" s="101"/>
      <c r="P26" s="102"/>
    </row>
    <row r="27" spans="1:16" ht="15" customHeight="1">
      <c r="A27" s="106"/>
      <c r="B27" s="107"/>
      <c r="C27" s="107"/>
      <c r="D27" s="108"/>
      <c r="E27" s="24"/>
      <c r="F27" s="103"/>
      <c r="G27" s="104"/>
      <c r="H27" s="105"/>
      <c r="I27" s="33"/>
      <c r="J27" s="103"/>
      <c r="K27" s="104"/>
      <c r="L27" s="105"/>
      <c r="M27" s="34"/>
      <c r="N27" s="103"/>
      <c r="O27" s="104"/>
      <c r="P27" s="105"/>
    </row>
    <row r="28" spans="1:16" ht="15" customHeight="1">
      <c r="A28" s="106" t="s">
        <v>67</v>
      </c>
      <c r="B28" s="107"/>
      <c r="C28" s="107"/>
      <c r="D28" s="108"/>
      <c r="E28" s="24"/>
      <c r="F28" s="76"/>
      <c r="G28" s="77"/>
      <c r="H28" s="78"/>
      <c r="I28" s="33"/>
      <c r="J28" s="76"/>
      <c r="K28" s="77"/>
      <c r="L28" s="78"/>
      <c r="M28" s="35"/>
      <c r="N28" s="76"/>
      <c r="O28" s="77"/>
      <c r="P28" s="78"/>
    </row>
    <row r="29" spans="1:16" ht="15" customHeight="1" thickBot="1">
      <c r="A29" s="109"/>
      <c r="B29" s="110"/>
      <c r="C29" s="110"/>
      <c r="D29" s="111"/>
      <c r="E29" s="24"/>
      <c r="F29" s="79"/>
      <c r="G29" s="80"/>
      <c r="H29" s="81"/>
      <c r="I29" s="33"/>
      <c r="J29" s="79"/>
      <c r="K29" s="80"/>
      <c r="L29" s="81"/>
      <c r="M29" s="35"/>
      <c r="N29" s="79"/>
      <c r="O29" s="80"/>
      <c r="P29" s="81"/>
    </row>
    <row r="30" spans="1:16" ht="15" customHeight="1" thickBot="1" thickTop="1">
      <c r="A30" s="28"/>
      <c r="B30" s="28"/>
      <c r="C30" s="28"/>
      <c r="D30" s="28"/>
      <c r="E30" s="28"/>
      <c r="F30" s="30"/>
      <c r="G30" s="30"/>
      <c r="H30" s="29"/>
      <c r="I30" s="28"/>
      <c r="J30" s="30"/>
      <c r="K30" s="30"/>
      <c r="L30" s="29"/>
      <c r="M30" s="29"/>
      <c r="N30" s="29"/>
      <c r="O30" s="29"/>
      <c r="P30" s="30"/>
    </row>
    <row r="31" spans="1:16" ht="15" customHeight="1" thickTop="1">
      <c r="A31" s="141" t="s">
        <v>63</v>
      </c>
      <c r="B31" s="142"/>
      <c r="C31" s="142"/>
      <c r="D31" s="143"/>
      <c r="E31" s="25"/>
      <c r="F31" s="70">
        <v>0.4</v>
      </c>
      <c r="G31" s="71"/>
      <c r="H31" s="72"/>
      <c r="I31" s="28"/>
      <c r="J31" s="70">
        <v>0.05</v>
      </c>
      <c r="K31" s="71"/>
      <c r="L31" s="72"/>
      <c r="M31" s="31"/>
      <c r="N31" s="70">
        <v>0.35</v>
      </c>
      <c r="O31" s="71"/>
      <c r="P31" s="72"/>
    </row>
    <row r="32" spans="1:16" ht="15" customHeight="1">
      <c r="A32" s="144"/>
      <c r="B32" s="145"/>
      <c r="C32" s="145"/>
      <c r="D32" s="146"/>
      <c r="E32" s="25"/>
      <c r="F32" s="73"/>
      <c r="G32" s="74"/>
      <c r="H32" s="75"/>
      <c r="I32" s="28"/>
      <c r="J32" s="73"/>
      <c r="K32" s="74"/>
      <c r="L32" s="75"/>
      <c r="M32" s="31"/>
      <c r="N32" s="73"/>
      <c r="O32" s="74"/>
      <c r="P32" s="75"/>
    </row>
    <row r="33" spans="1:16" ht="15" customHeight="1">
      <c r="A33" s="144" t="s">
        <v>64</v>
      </c>
      <c r="B33" s="145"/>
      <c r="C33" s="145"/>
      <c r="D33" s="146"/>
      <c r="E33" s="25"/>
      <c r="F33" s="76"/>
      <c r="G33" s="77"/>
      <c r="H33" s="78"/>
      <c r="I33" s="28"/>
      <c r="J33" s="76"/>
      <c r="K33" s="77"/>
      <c r="L33" s="78"/>
      <c r="M33" s="31"/>
      <c r="N33" s="76"/>
      <c r="O33" s="77"/>
      <c r="P33" s="78"/>
    </row>
    <row r="34" spans="1:16" ht="15" customHeight="1" thickBot="1">
      <c r="A34" s="147"/>
      <c r="B34" s="148"/>
      <c r="C34" s="148"/>
      <c r="D34" s="149"/>
      <c r="E34" s="25"/>
      <c r="F34" s="79"/>
      <c r="G34" s="80"/>
      <c r="H34" s="81"/>
      <c r="I34" s="28"/>
      <c r="J34" s="79"/>
      <c r="K34" s="80"/>
      <c r="L34" s="81"/>
      <c r="M34" s="31"/>
      <c r="N34" s="79"/>
      <c r="O34" s="80"/>
      <c r="P34" s="81"/>
    </row>
    <row r="35" spans="1:16" ht="15" customHeight="1" thickBot="1" thickTop="1">
      <c r="A35" s="28"/>
      <c r="B35" s="28"/>
      <c r="C35" s="28"/>
      <c r="D35" s="28"/>
      <c r="E35" s="28"/>
      <c r="F35" s="30"/>
      <c r="G35" s="30"/>
      <c r="H35" s="29"/>
      <c r="I35" s="28"/>
      <c r="J35" s="30"/>
      <c r="K35" s="30"/>
      <c r="L35" s="29"/>
      <c r="M35" s="29"/>
      <c r="N35" s="29"/>
      <c r="O35" s="29"/>
      <c r="P35" s="30"/>
    </row>
    <row r="36" spans="1:16" ht="15" customHeight="1" thickTop="1">
      <c r="A36" s="141" t="s">
        <v>65</v>
      </c>
      <c r="B36" s="142"/>
      <c r="C36" s="142"/>
      <c r="D36" s="143"/>
      <c r="E36" s="25"/>
      <c r="F36" s="70">
        <v>0.3</v>
      </c>
      <c r="G36" s="71"/>
      <c r="H36" s="72"/>
      <c r="I36" s="28"/>
      <c r="J36" s="70">
        <v>0.05</v>
      </c>
      <c r="K36" s="71"/>
      <c r="L36" s="72"/>
      <c r="M36" s="31"/>
      <c r="N36" s="70">
        <v>0.05</v>
      </c>
      <c r="O36" s="71"/>
      <c r="P36" s="72"/>
    </row>
    <row r="37" spans="1:16" ht="15" customHeight="1">
      <c r="A37" s="144"/>
      <c r="B37" s="145"/>
      <c r="C37" s="145"/>
      <c r="D37" s="146"/>
      <c r="E37" s="25"/>
      <c r="F37" s="73"/>
      <c r="G37" s="74"/>
      <c r="H37" s="75"/>
      <c r="I37" s="28"/>
      <c r="J37" s="73"/>
      <c r="K37" s="74"/>
      <c r="L37" s="75"/>
      <c r="M37" s="31"/>
      <c r="N37" s="73"/>
      <c r="O37" s="74"/>
      <c r="P37" s="75"/>
    </row>
    <row r="38" spans="1:16" ht="15" customHeight="1">
      <c r="A38" s="144" t="s">
        <v>66</v>
      </c>
      <c r="B38" s="145"/>
      <c r="C38" s="145"/>
      <c r="D38" s="146"/>
      <c r="E38" s="25"/>
      <c r="F38" s="76"/>
      <c r="G38" s="77"/>
      <c r="H38" s="78"/>
      <c r="I38" s="28"/>
      <c r="J38" s="76"/>
      <c r="K38" s="77"/>
      <c r="L38" s="78"/>
      <c r="M38" s="31"/>
      <c r="N38" s="76"/>
      <c r="O38" s="77"/>
      <c r="P38" s="78"/>
    </row>
    <row r="39" spans="1:16" ht="15" customHeight="1" thickBot="1">
      <c r="A39" s="147"/>
      <c r="B39" s="148"/>
      <c r="C39" s="148"/>
      <c r="D39" s="149"/>
      <c r="E39" s="25"/>
      <c r="F39" s="79"/>
      <c r="G39" s="80"/>
      <c r="H39" s="81"/>
      <c r="I39" s="28"/>
      <c r="J39" s="79"/>
      <c r="K39" s="80"/>
      <c r="L39" s="81"/>
      <c r="M39" s="31"/>
      <c r="N39" s="79"/>
      <c r="O39" s="80"/>
      <c r="P39" s="81"/>
    </row>
    <row r="40" spans="10:15" ht="15" customHeight="1" thickTop="1">
      <c r="J40" s="6"/>
      <c r="K40" s="6"/>
      <c r="L40" s="11"/>
      <c r="M40" s="11"/>
      <c r="N40" s="11"/>
      <c r="O40" s="11"/>
    </row>
    <row r="41" spans="10:15" ht="15" customHeight="1">
      <c r="J41" s="6"/>
      <c r="K41" s="6"/>
      <c r="L41" s="11"/>
      <c r="M41" s="11"/>
      <c r="N41" s="11"/>
      <c r="O41" s="11"/>
    </row>
    <row r="42" spans="10:15" ht="15" customHeight="1">
      <c r="J42" s="6"/>
      <c r="K42" s="6"/>
      <c r="L42" s="11"/>
      <c r="M42" s="11"/>
      <c r="N42" s="11"/>
      <c r="O42" s="11"/>
    </row>
    <row r="43" spans="10:15" ht="15" customHeight="1">
      <c r="J43" s="6"/>
      <c r="K43" s="6"/>
      <c r="L43" s="11"/>
      <c r="M43" s="11"/>
      <c r="N43" s="11"/>
      <c r="O43" s="11"/>
    </row>
    <row r="44" spans="10:15" ht="15" customHeight="1">
      <c r="J44" s="6"/>
      <c r="K44" s="6"/>
      <c r="L44" s="11"/>
      <c r="M44" s="11"/>
      <c r="N44" s="11"/>
      <c r="O44" s="11"/>
    </row>
    <row r="45" spans="10:15" ht="15" customHeight="1">
      <c r="J45" s="6"/>
      <c r="K45" s="6"/>
      <c r="L45" s="11"/>
      <c r="M45" s="11"/>
      <c r="N45" s="11"/>
      <c r="O45" s="11"/>
    </row>
    <row r="46" spans="10:15" ht="15" customHeight="1">
      <c r="J46" s="6"/>
      <c r="K46" s="6"/>
      <c r="L46" s="11"/>
      <c r="M46" s="11"/>
      <c r="N46" s="11"/>
      <c r="O46" s="11"/>
    </row>
    <row r="47" spans="10:15" ht="15" customHeight="1">
      <c r="J47" s="6"/>
      <c r="K47" s="6"/>
      <c r="L47" s="11"/>
      <c r="M47" s="11"/>
      <c r="N47" s="11"/>
      <c r="O47" s="11"/>
    </row>
    <row r="48" spans="10:15" ht="19.5" customHeight="1">
      <c r="J48" s="6"/>
      <c r="K48" s="6"/>
      <c r="L48" s="11"/>
      <c r="M48" s="11"/>
      <c r="N48" s="11"/>
      <c r="O48" s="11"/>
    </row>
    <row r="49" spans="10:15" ht="19.5" customHeight="1">
      <c r="J49" s="6"/>
      <c r="K49" s="6"/>
      <c r="L49" s="11"/>
      <c r="M49" s="11"/>
      <c r="N49" s="11"/>
      <c r="O49" s="11"/>
    </row>
    <row r="50" spans="10:15" ht="19.5" customHeight="1">
      <c r="J50" s="6"/>
      <c r="K50" s="6"/>
      <c r="L50" s="11"/>
      <c r="M50" s="11"/>
      <c r="N50" s="11"/>
      <c r="O50" s="11"/>
    </row>
    <row r="51" spans="10:15" ht="19.5" customHeight="1">
      <c r="J51" s="6"/>
      <c r="K51" s="6"/>
      <c r="L51" s="11"/>
      <c r="M51" s="11"/>
      <c r="N51" s="11"/>
      <c r="O51" s="11"/>
    </row>
    <row r="52" spans="10:15" ht="19.5" customHeight="1">
      <c r="J52" s="6"/>
      <c r="K52" s="6"/>
      <c r="L52" s="11"/>
      <c r="M52" s="11"/>
      <c r="N52" s="11"/>
      <c r="O52" s="11"/>
    </row>
    <row r="53" spans="10:15" ht="19.5" customHeight="1">
      <c r="J53" s="6"/>
      <c r="K53" s="6"/>
      <c r="L53" s="11"/>
      <c r="M53" s="11"/>
      <c r="N53" s="11"/>
      <c r="O53" s="11"/>
    </row>
    <row r="54" spans="10:15" ht="19.5" customHeight="1">
      <c r="J54" s="6"/>
      <c r="K54" s="6"/>
      <c r="L54" s="11"/>
      <c r="M54" s="11"/>
      <c r="N54" s="11"/>
      <c r="O54" s="11"/>
    </row>
    <row r="55" spans="10:15" ht="19.5" customHeight="1">
      <c r="J55" s="6"/>
      <c r="K55" s="6"/>
      <c r="L55" s="11"/>
      <c r="M55" s="11"/>
      <c r="N55" s="11"/>
      <c r="O55" s="11"/>
    </row>
    <row r="56" spans="10:15" ht="19.5" customHeight="1">
      <c r="J56" s="6"/>
      <c r="K56" s="6"/>
      <c r="L56" s="11"/>
      <c r="M56" s="11"/>
      <c r="N56" s="11"/>
      <c r="O56" s="11"/>
    </row>
    <row r="57" spans="10:15" ht="19.5" customHeight="1">
      <c r="J57" s="6"/>
      <c r="K57" s="6"/>
      <c r="L57" s="11"/>
      <c r="M57" s="11"/>
      <c r="N57" s="11"/>
      <c r="O57" s="11"/>
    </row>
    <row r="58" spans="10:15" ht="19.5" customHeight="1">
      <c r="J58" s="6"/>
      <c r="K58" s="6"/>
      <c r="L58" s="11"/>
      <c r="M58" s="11"/>
      <c r="N58" s="11"/>
      <c r="O58" s="11"/>
    </row>
    <row r="59" spans="10:15" ht="19.5" customHeight="1">
      <c r="J59" s="6"/>
      <c r="K59" s="6"/>
      <c r="L59" s="11"/>
      <c r="M59" s="11"/>
      <c r="N59" s="11"/>
      <c r="O59" s="11"/>
    </row>
    <row r="60" spans="10:15" ht="19.5" customHeight="1">
      <c r="J60" s="6"/>
      <c r="K60" s="6"/>
      <c r="L60" s="11"/>
      <c r="M60" s="11"/>
      <c r="N60" s="11"/>
      <c r="O60" s="11"/>
    </row>
    <row r="61" spans="10:15" ht="19.5" customHeight="1">
      <c r="J61" s="6"/>
      <c r="K61" s="6"/>
      <c r="L61" s="11"/>
      <c r="M61" s="11"/>
      <c r="N61" s="11"/>
      <c r="O61" s="11"/>
    </row>
    <row r="62" spans="10:15" ht="19.5" customHeight="1">
      <c r="J62" s="6"/>
      <c r="K62" s="6"/>
      <c r="L62" s="11"/>
      <c r="M62" s="11"/>
      <c r="N62" s="11"/>
      <c r="O62" s="11"/>
    </row>
    <row r="63" spans="10:15" ht="19.5" customHeight="1">
      <c r="J63" s="6"/>
      <c r="K63" s="6"/>
      <c r="L63" s="11"/>
      <c r="M63" s="11"/>
      <c r="N63" s="11"/>
      <c r="O63" s="11"/>
    </row>
    <row r="64" spans="12:15" ht="19.5" customHeight="1">
      <c r="L64" s="12"/>
      <c r="M64" s="12"/>
      <c r="N64" s="12"/>
      <c r="O64" s="12"/>
    </row>
    <row r="65" spans="12:15" ht="19.5" customHeight="1">
      <c r="L65" s="12"/>
      <c r="M65" s="12"/>
      <c r="N65" s="12"/>
      <c r="O65" s="12"/>
    </row>
    <row r="66" spans="12:15" ht="19.5" customHeight="1">
      <c r="L66" s="12"/>
      <c r="M66" s="12"/>
      <c r="N66" s="12"/>
      <c r="O66" s="12"/>
    </row>
    <row r="67" spans="12:15" ht="19.5" customHeight="1">
      <c r="L67" s="12"/>
      <c r="M67" s="12"/>
      <c r="N67" s="12"/>
      <c r="O67" s="12"/>
    </row>
    <row r="68" spans="12:15" ht="19.5" customHeight="1">
      <c r="L68" s="12"/>
      <c r="M68" s="12"/>
      <c r="N68" s="12"/>
      <c r="O68" s="12"/>
    </row>
    <row r="69" spans="12:15" ht="19.5" customHeight="1">
      <c r="L69" s="12"/>
      <c r="M69" s="12"/>
      <c r="N69" s="12"/>
      <c r="O69" s="12"/>
    </row>
    <row r="70" spans="12:15" ht="19.5" customHeight="1">
      <c r="L70" s="12"/>
      <c r="M70" s="12"/>
      <c r="N70" s="12"/>
      <c r="O70" s="12"/>
    </row>
    <row r="71" spans="12:15" ht="19.5" customHeight="1">
      <c r="L71" s="12"/>
      <c r="M71" s="12"/>
      <c r="N71" s="12"/>
      <c r="O71" s="12"/>
    </row>
    <row r="72" spans="12:15" ht="19.5" customHeight="1">
      <c r="L72" s="12"/>
      <c r="M72" s="12"/>
      <c r="N72" s="12"/>
      <c r="O72" s="12"/>
    </row>
    <row r="73" spans="12:15" ht="19.5" customHeight="1">
      <c r="L73" s="12"/>
      <c r="M73" s="12"/>
      <c r="N73" s="12"/>
      <c r="O73" s="12"/>
    </row>
    <row r="74" spans="12:15" ht="19.5" customHeight="1">
      <c r="L74" s="12"/>
      <c r="M74" s="12"/>
      <c r="N74" s="12"/>
      <c r="O74" s="12"/>
    </row>
    <row r="75" spans="12:15" ht="19.5" customHeight="1">
      <c r="L75" s="12"/>
      <c r="M75" s="12"/>
      <c r="N75" s="12"/>
      <c r="O75" s="12"/>
    </row>
    <row r="76" spans="12:15" ht="19.5" customHeight="1">
      <c r="L76" s="12"/>
      <c r="M76" s="12"/>
      <c r="N76" s="12"/>
      <c r="O76" s="12"/>
    </row>
    <row r="77" spans="12:15" ht="19.5" customHeight="1">
      <c r="L77" s="12"/>
      <c r="M77" s="12"/>
      <c r="N77" s="12"/>
      <c r="O77" s="12"/>
    </row>
    <row r="78" spans="12:15" ht="19.5" customHeight="1">
      <c r="L78" s="12"/>
      <c r="M78" s="12"/>
      <c r="N78" s="12"/>
      <c r="O78" s="12"/>
    </row>
    <row r="79" spans="12:15" ht="19.5" customHeight="1">
      <c r="L79" s="12"/>
      <c r="M79" s="12"/>
      <c r="N79" s="12"/>
      <c r="O79" s="12"/>
    </row>
    <row r="80" spans="12:15" ht="19.5" customHeight="1">
      <c r="L80" s="12"/>
      <c r="M80" s="12"/>
      <c r="N80" s="12"/>
      <c r="O80" s="12"/>
    </row>
    <row r="81" spans="12:15" ht="19.5" customHeight="1">
      <c r="L81" s="12"/>
      <c r="M81" s="12"/>
      <c r="N81" s="12"/>
      <c r="O81" s="12"/>
    </row>
    <row r="82" spans="12:15" ht="19.5" customHeight="1">
      <c r="L82" s="12"/>
      <c r="M82" s="12"/>
      <c r="N82" s="12"/>
      <c r="O82" s="12"/>
    </row>
    <row r="83" spans="12:15" ht="19.5" customHeight="1">
      <c r="L83" s="12"/>
      <c r="M83" s="12"/>
      <c r="N83" s="12"/>
      <c r="O83" s="12"/>
    </row>
    <row r="84" spans="12:15" ht="19.5" customHeight="1">
      <c r="L84" s="12"/>
      <c r="M84" s="12"/>
      <c r="N84" s="12"/>
      <c r="O84" s="12"/>
    </row>
    <row r="85" spans="12:15" ht="19.5" customHeight="1">
      <c r="L85" s="12"/>
      <c r="M85" s="12"/>
      <c r="N85" s="12"/>
      <c r="O85" s="12"/>
    </row>
    <row r="86" spans="12:15" ht="19.5" customHeight="1">
      <c r="L86" s="12"/>
      <c r="M86" s="12"/>
      <c r="N86" s="12"/>
      <c r="O86" s="12"/>
    </row>
    <row r="87" spans="12:15" ht="19.5" customHeight="1">
      <c r="L87" s="12"/>
      <c r="M87" s="12"/>
      <c r="N87" s="12"/>
      <c r="O87" s="12"/>
    </row>
    <row r="88" spans="12:15" ht="19.5" customHeight="1">
      <c r="L88" s="12"/>
      <c r="M88" s="12"/>
      <c r="N88" s="12"/>
      <c r="O88" s="12"/>
    </row>
    <row r="89" spans="12:15" ht="19.5" customHeight="1">
      <c r="L89" s="12"/>
      <c r="M89" s="12"/>
      <c r="N89" s="12"/>
      <c r="O89" s="12"/>
    </row>
    <row r="90" spans="12:15" ht="19.5" customHeight="1">
      <c r="L90" s="12"/>
      <c r="M90" s="12"/>
      <c r="N90" s="12"/>
      <c r="O90" s="12"/>
    </row>
    <row r="91" spans="12:15" ht="19.5" customHeight="1">
      <c r="L91" s="12"/>
      <c r="M91" s="12"/>
      <c r="N91" s="12"/>
      <c r="O91" s="12"/>
    </row>
    <row r="92" spans="12:15" ht="19.5" customHeight="1">
      <c r="L92" s="12"/>
      <c r="M92" s="12"/>
      <c r="N92" s="12"/>
      <c r="O92" s="12"/>
    </row>
    <row r="93" spans="12:15" ht="19.5" customHeight="1">
      <c r="L93" s="12"/>
      <c r="M93" s="12"/>
      <c r="N93" s="12"/>
      <c r="O93" s="12"/>
    </row>
    <row r="94" spans="12:15" ht="19.5" customHeight="1">
      <c r="L94" s="12"/>
      <c r="M94" s="12"/>
      <c r="N94" s="12"/>
      <c r="O94" s="12"/>
    </row>
    <row r="95" spans="12:15" ht="19.5" customHeight="1">
      <c r="L95" s="12"/>
      <c r="M95" s="12"/>
      <c r="N95" s="12"/>
      <c r="O95" s="12"/>
    </row>
    <row r="96" spans="12:15" ht="19.5" customHeight="1">
      <c r="L96" s="12"/>
      <c r="M96" s="12"/>
      <c r="N96" s="12"/>
      <c r="O96" s="12"/>
    </row>
    <row r="97" spans="12:15" ht="19.5" customHeight="1">
      <c r="L97" s="12"/>
      <c r="M97" s="12"/>
      <c r="N97" s="12"/>
      <c r="O97" s="12"/>
    </row>
    <row r="98" spans="12:15" ht="19.5" customHeight="1">
      <c r="L98" s="12"/>
      <c r="M98" s="12"/>
      <c r="N98" s="12"/>
      <c r="O98" s="12"/>
    </row>
    <row r="99" spans="12:15" ht="19.5" customHeight="1">
      <c r="L99" s="12"/>
      <c r="M99" s="12"/>
      <c r="N99" s="12"/>
      <c r="O99" s="12"/>
    </row>
    <row r="100" spans="12:15" ht="19.5" customHeight="1">
      <c r="L100" s="12"/>
      <c r="M100" s="12"/>
      <c r="N100" s="12"/>
      <c r="O100" s="12"/>
    </row>
    <row r="101" spans="12:15" ht="19.5" customHeight="1">
      <c r="L101" s="12"/>
      <c r="M101" s="12"/>
      <c r="N101" s="12"/>
      <c r="O101" s="12"/>
    </row>
    <row r="102" spans="12:15" ht="19.5" customHeight="1">
      <c r="L102" s="12"/>
      <c r="M102" s="12"/>
      <c r="N102" s="12"/>
      <c r="O102" s="12"/>
    </row>
    <row r="103" spans="12:15" ht="19.5" customHeight="1">
      <c r="L103" s="12"/>
      <c r="M103" s="12"/>
      <c r="N103" s="12"/>
      <c r="O103" s="12"/>
    </row>
    <row r="104" spans="12:15" ht="19.5" customHeight="1">
      <c r="L104" s="12"/>
      <c r="M104" s="12"/>
      <c r="N104" s="12"/>
      <c r="O104" s="12"/>
    </row>
    <row r="105" spans="12:15" ht="19.5" customHeight="1">
      <c r="L105" s="12"/>
      <c r="M105" s="12"/>
      <c r="N105" s="12"/>
      <c r="O105" s="12"/>
    </row>
    <row r="106" spans="12:15" ht="19.5" customHeight="1">
      <c r="L106" s="12"/>
      <c r="M106" s="12"/>
      <c r="N106" s="12"/>
      <c r="O106" s="12"/>
    </row>
    <row r="107" spans="12:15" ht="19.5" customHeight="1">
      <c r="L107" s="12"/>
      <c r="M107" s="12"/>
      <c r="N107" s="12"/>
      <c r="O107" s="12"/>
    </row>
    <row r="108" spans="12:15" ht="19.5" customHeight="1">
      <c r="L108" s="12"/>
      <c r="M108" s="12"/>
      <c r="N108" s="12"/>
      <c r="O108" s="12"/>
    </row>
    <row r="109" spans="12:15" ht="12.75">
      <c r="L109" s="12"/>
      <c r="M109" s="12"/>
      <c r="N109" s="12"/>
      <c r="O109" s="12"/>
    </row>
    <row r="110" spans="12:15" ht="12.75">
      <c r="L110" s="12"/>
      <c r="M110" s="12"/>
      <c r="N110" s="12"/>
      <c r="O110" s="12"/>
    </row>
    <row r="111" spans="12:15" ht="12.75">
      <c r="L111" s="12"/>
      <c r="M111" s="12"/>
      <c r="N111" s="12"/>
      <c r="O111" s="12"/>
    </row>
    <row r="112" spans="12:15" ht="12.75">
      <c r="L112" s="12"/>
      <c r="M112" s="12"/>
      <c r="N112" s="12"/>
      <c r="O112" s="12"/>
    </row>
    <row r="113" spans="12:15" ht="12.75">
      <c r="L113" s="12"/>
      <c r="M113" s="12"/>
      <c r="N113" s="12"/>
      <c r="O113" s="12"/>
    </row>
    <row r="114" spans="12:15" ht="12.75">
      <c r="L114" s="12"/>
      <c r="M114" s="12"/>
      <c r="N114" s="12"/>
      <c r="O114" s="12"/>
    </row>
    <row r="115" spans="12:15" ht="12.75">
      <c r="L115" s="12"/>
      <c r="M115" s="12"/>
      <c r="N115" s="12"/>
      <c r="O115" s="12"/>
    </row>
    <row r="116" spans="12:15" ht="12.75">
      <c r="L116" s="12"/>
      <c r="M116" s="12"/>
      <c r="N116" s="12"/>
      <c r="O116" s="12"/>
    </row>
    <row r="117" spans="12:15" ht="12.75">
      <c r="L117" s="12"/>
      <c r="M117" s="12"/>
      <c r="N117" s="12"/>
      <c r="O117" s="12"/>
    </row>
    <row r="118" spans="12:15" ht="12.75">
      <c r="L118" s="12"/>
      <c r="M118" s="12"/>
      <c r="N118" s="12"/>
      <c r="O118" s="12"/>
    </row>
    <row r="119" spans="12:15" ht="12.75">
      <c r="L119" s="12"/>
      <c r="M119" s="12"/>
      <c r="N119" s="12"/>
      <c r="O119" s="12"/>
    </row>
    <row r="120" spans="12:15" ht="12.75">
      <c r="L120" s="12"/>
      <c r="M120" s="12"/>
      <c r="N120" s="12"/>
      <c r="O120" s="12"/>
    </row>
    <row r="121" spans="12:15" ht="12.75">
      <c r="L121" s="12"/>
      <c r="M121" s="12"/>
      <c r="N121" s="12"/>
      <c r="O121" s="12"/>
    </row>
    <row r="122" spans="12:15" ht="12.75">
      <c r="L122" s="12"/>
      <c r="M122" s="12"/>
      <c r="N122" s="12"/>
      <c r="O122" s="12"/>
    </row>
    <row r="123" spans="12:15" ht="12.75">
      <c r="L123" s="12"/>
      <c r="M123" s="12"/>
      <c r="N123" s="12"/>
      <c r="O123" s="12"/>
    </row>
    <row r="124" spans="12:15" ht="12.75">
      <c r="L124" s="12"/>
      <c r="M124" s="12"/>
      <c r="N124" s="12"/>
      <c r="O124" s="12"/>
    </row>
    <row r="125" spans="12:15" ht="12.75">
      <c r="L125" s="12"/>
      <c r="M125" s="12"/>
      <c r="N125" s="12"/>
      <c r="O125" s="12"/>
    </row>
    <row r="126" spans="12:15" ht="12.75">
      <c r="L126" s="12"/>
      <c r="M126" s="12"/>
      <c r="N126" s="12"/>
      <c r="O126" s="12"/>
    </row>
    <row r="127" spans="12:15" ht="12.75">
      <c r="L127" s="12"/>
      <c r="M127" s="12"/>
      <c r="N127" s="12"/>
      <c r="O127" s="12"/>
    </row>
    <row r="128" spans="12:15" ht="12.75">
      <c r="L128" s="12"/>
      <c r="M128" s="12"/>
      <c r="N128" s="12"/>
      <c r="O128" s="12"/>
    </row>
    <row r="129" spans="12:15" ht="12.75">
      <c r="L129" s="12"/>
      <c r="M129" s="12"/>
      <c r="N129" s="12"/>
      <c r="O129" s="12"/>
    </row>
    <row r="130" spans="12:15" ht="12.75">
      <c r="L130" s="12"/>
      <c r="M130" s="12"/>
      <c r="N130" s="12"/>
      <c r="O130" s="12"/>
    </row>
    <row r="131" spans="12:15" ht="12.75">
      <c r="L131" s="12"/>
      <c r="M131" s="12"/>
      <c r="N131" s="12"/>
      <c r="O131" s="12"/>
    </row>
    <row r="132" spans="12:15" ht="12.75">
      <c r="L132" s="12"/>
      <c r="M132" s="12"/>
      <c r="N132" s="12"/>
      <c r="O132" s="12"/>
    </row>
    <row r="133" spans="12:15" ht="12.75">
      <c r="L133" s="12"/>
      <c r="M133" s="12"/>
      <c r="N133" s="12"/>
      <c r="O133" s="12"/>
    </row>
    <row r="134" spans="12:15" ht="12.75">
      <c r="L134" s="12"/>
      <c r="M134" s="12"/>
      <c r="N134" s="12"/>
      <c r="O134" s="12"/>
    </row>
    <row r="135" spans="12:15" ht="12.75">
      <c r="L135" s="12"/>
      <c r="M135" s="12"/>
      <c r="N135" s="12"/>
      <c r="O135" s="12"/>
    </row>
    <row r="136" spans="12:15" ht="12.75">
      <c r="L136" s="12"/>
      <c r="M136" s="12"/>
      <c r="N136" s="12"/>
      <c r="O136" s="12"/>
    </row>
    <row r="137" spans="12:15" ht="12.75">
      <c r="L137" s="12"/>
      <c r="M137" s="12"/>
      <c r="N137" s="12"/>
      <c r="O137" s="12"/>
    </row>
    <row r="138" spans="12:15" ht="12.75">
      <c r="L138" s="12"/>
      <c r="M138" s="12"/>
      <c r="N138" s="12"/>
      <c r="O138" s="12"/>
    </row>
    <row r="139" spans="12:15" ht="12.75">
      <c r="L139" s="12"/>
      <c r="M139" s="12"/>
      <c r="N139" s="12"/>
      <c r="O139" s="12"/>
    </row>
    <row r="140" spans="12:15" ht="12.75">
      <c r="L140" s="12"/>
      <c r="M140" s="12"/>
      <c r="N140" s="12"/>
      <c r="O140" s="12"/>
    </row>
    <row r="141" spans="12:15" ht="12.75">
      <c r="L141" s="12"/>
      <c r="M141" s="12"/>
      <c r="N141" s="12"/>
      <c r="O141" s="12"/>
    </row>
    <row r="142" spans="12:15" ht="12.75">
      <c r="L142" s="12"/>
      <c r="M142" s="12"/>
      <c r="N142" s="12"/>
      <c r="O142" s="12"/>
    </row>
    <row r="143" spans="12:15" ht="12.75">
      <c r="L143" s="12"/>
      <c r="M143" s="12"/>
      <c r="N143" s="12"/>
      <c r="O143" s="12"/>
    </row>
    <row r="144" spans="12:15" ht="12.75">
      <c r="L144" s="12"/>
      <c r="M144" s="12"/>
      <c r="N144" s="12"/>
      <c r="O144" s="12"/>
    </row>
    <row r="145" spans="12:15" ht="12.75">
      <c r="L145" s="12"/>
      <c r="M145" s="12"/>
      <c r="N145" s="12"/>
      <c r="O145" s="12"/>
    </row>
    <row r="146" spans="12:15" ht="12.75">
      <c r="L146" s="12"/>
      <c r="M146" s="12"/>
      <c r="N146" s="12"/>
      <c r="O146" s="12"/>
    </row>
    <row r="147" spans="12:15" ht="12.75">
      <c r="L147" s="12"/>
      <c r="M147" s="12"/>
      <c r="N147" s="12"/>
      <c r="O147" s="12"/>
    </row>
    <row r="148" spans="12:15" ht="12.75">
      <c r="L148" s="12"/>
      <c r="M148" s="12"/>
      <c r="N148" s="12"/>
      <c r="O148" s="12"/>
    </row>
    <row r="149" spans="12:15" ht="12.75">
      <c r="L149" s="12"/>
      <c r="M149" s="12"/>
      <c r="N149" s="12"/>
      <c r="O149" s="12"/>
    </row>
    <row r="150" spans="12:15" ht="12.75">
      <c r="L150" s="12"/>
      <c r="M150" s="12"/>
      <c r="N150" s="12"/>
      <c r="O150" s="12"/>
    </row>
    <row r="151" spans="12:15" ht="12.75">
      <c r="L151" s="12"/>
      <c r="M151" s="12"/>
      <c r="N151" s="12"/>
      <c r="O151" s="12"/>
    </row>
    <row r="152" spans="12:15" ht="12.75">
      <c r="L152" s="12"/>
      <c r="M152" s="12"/>
      <c r="N152" s="12"/>
      <c r="O152" s="12"/>
    </row>
    <row r="153" spans="12:15" ht="12.75">
      <c r="L153" s="12"/>
      <c r="M153" s="12"/>
      <c r="N153" s="12"/>
      <c r="O153" s="12"/>
    </row>
    <row r="154" spans="12:15" ht="12.75">
      <c r="L154" s="12"/>
      <c r="M154" s="12"/>
      <c r="N154" s="12"/>
      <c r="O154" s="12"/>
    </row>
    <row r="155" spans="12:15" ht="12.75">
      <c r="L155" s="12"/>
      <c r="M155" s="12"/>
      <c r="N155" s="12"/>
      <c r="O155" s="12"/>
    </row>
    <row r="156" spans="12:15" ht="12.75">
      <c r="L156" s="12"/>
      <c r="M156" s="12"/>
      <c r="N156" s="12"/>
      <c r="O156" s="12"/>
    </row>
    <row r="157" spans="12:15" ht="12.75">
      <c r="L157" s="12"/>
      <c r="M157" s="12"/>
      <c r="N157" s="12"/>
      <c r="O157" s="12"/>
    </row>
    <row r="158" spans="12:15" ht="12.75">
      <c r="L158" s="12"/>
      <c r="M158" s="12"/>
      <c r="N158" s="12"/>
      <c r="O158" s="12"/>
    </row>
    <row r="159" spans="12:15" ht="12.75">
      <c r="L159" s="12"/>
      <c r="M159" s="12"/>
      <c r="N159" s="12"/>
      <c r="O159" s="12"/>
    </row>
    <row r="160" spans="12:15" ht="12.75">
      <c r="L160" s="12"/>
      <c r="M160" s="12"/>
      <c r="N160" s="12"/>
      <c r="O160" s="12"/>
    </row>
    <row r="161" spans="12:15" ht="12.75">
      <c r="L161" s="12"/>
      <c r="M161" s="12"/>
      <c r="N161" s="12"/>
      <c r="O161" s="12"/>
    </row>
    <row r="162" spans="12:15" ht="12.75">
      <c r="L162" s="12"/>
      <c r="M162" s="12"/>
      <c r="N162" s="12"/>
      <c r="O162" s="12"/>
    </row>
    <row r="163" spans="12:15" ht="12.75">
      <c r="L163" s="12"/>
      <c r="M163" s="12"/>
      <c r="N163" s="12"/>
      <c r="O163" s="12"/>
    </row>
    <row r="164" spans="12:15" ht="12.75">
      <c r="L164" s="12"/>
      <c r="M164" s="12"/>
      <c r="N164" s="12"/>
      <c r="O164" s="12"/>
    </row>
    <row r="165" spans="12:15" ht="12.75">
      <c r="L165" s="12"/>
      <c r="M165" s="12"/>
      <c r="N165" s="12"/>
      <c r="O165" s="12"/>
    </row>
    <row r="166" spans="12:15" ht="12.75">
      <c r="L166" s="12"/>
      <c r="M166" s="12"/>
      <c r="N166" s="12"/>
      <c r="O166" s="12"/>
    </row>
    <row r="167" spans="12:15" ht="12.75">
      <c r="L167" s="12"/>
      <c r="M167" s="12"/>
      <c r="N167" s="12"/>
      <c r="O167" s="12"/>
    </row>
    <row r="168" spans="12:15" ht="12.75">
      <c r="L168" s="12"/>
      <c r="M168" s="12"/>
      <c r="N168" s="12"/>
      <c r="O168" s="12"/>
    </row>
    <row r="169" spans="12:15" ht="12.75">
      <c r="L169" s="12"/>
      <c r="M169" s="12"/>
      <c r="N169" s="12"/>
      <c r="O169" s="12"/>
    </row>
    <row r="170" spans="12:15" ht="12.75">
      <c r="L170" s="12"/>
      <c r="M170" s="12"/>
      <c r="N170" s="12"/>
      <c r="O170" s="12"/>
    </row>
    <row r="171" spans="12:15" ht="12.75">
      <c r="L171" s="12"/>
      <c r="M171" s="12"/>
      <c r="N171" s="12"/>
      <c r="O171" s="12"/>
    </row>
    <row r="172" spans="12:15" ht="12.75">
      <c r="L172" s="12"/>
      <c r="M172" s="12"/>
      <c r="N172" s="12"/>
      <c r="O172" s="12"/>
    </row>
    <row r="173" spans="12:15" ht="12.75">
      <c r="L173" s="12"/>
      <c r="M173" s="12"/>
      <c r="N173" s="12"/>
      <c r="O173" s="12"/>
    </row>
  </sheetData>
  <mergeCells count="31">
    <mergeCell ref="A26:D27"/>
    <mergeCell ref="A38:D39"/>
    <mergeCell ref="J36:L39"/>
    <mergeCell ref="A31:D32"/>
    <mergeCell ref="A33:D34"/>
    <mergeCell ref="A36:D37"/>
    <mergeCell ref="J31:L34"/>
    <mergeCell ref="F8:H14"/>
    <mergeCell ref="A2:P5"/>
    <mergeCell ref="A21:D22"/>
    <mergeCell ref="A23:D24"/>
    <mergeCell ref="N26:P29"/>
    <mergeCell ref="A28:D29"/>
    <mergeCell ref="J8:P10"/>
    <mergeCell ref="A8:D14"/>
    <mergeCell ref="J12:L14"/>
    <mergeCell ref="N12:P14"/>
    <mergeCell ref="A16:D17"/>
    <mergeCell ref="A18:D19"/>
    <mergeCell ref="J16:L19"/>
    <mergeCell ref="N16:P19"/>
    <mergeCell ref="N36:P39"/>
    <mergeCell ref="F16:H19"/>
    <mergeCell ref="F21:H24"/>
    <mergeCell ref="F26:H29"/>
    <mergeCell ref="F31:H34"/>
    <mergeCell ref="F36:H39"/>
    <mergeCell ref="N31:P34"/>
    <mergeCell ref="J21:L24"/>
    <mergeCell ref="N21:P24"/>
    <mergeCell ref="J26:L2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00"/>
  <sheetViews>
    <sheetView workbookViewId="0" topLeftCell="A1">
      <pane xSplit="1" ySplit="9" topLeftCell="S12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A131" sqref="AA131"/>
    </sheetView>
  </sheetViews>
  <sheetFormatPr defaultColWidth="11.421875" defaultRowHeight="12.75"/>
  <cols>
    <col min="6" max="6" width="12.7109375" style="0" customWidth="1"/>
    <col min="7" max="14" width="10.7109375" style="0" customWidth="1"/>
  </cols>
  <sheetData>
    <row r="1" ht="12.75">
      <c r="A1" s="3" t="s">
        <v>5</v>
      </c>
    </row>
    <row r="2" ht="12.75">
      <c r="A2" s="3" t="s">
        <v>6</v>
      </c>
    </row>
    <row r="7" spans="2:28" ht="12.75">
      <c r="B7" s="16" t="s">
        <v>84</v>
      </c>
      <c r="C7" s="16" t="s">
        <v>84</v>
      </c>
      <c r="D7" s="16" t="s">
        <v>85</v>
      </c>
      <c r="E7" s="16" t="s">
        <v>33</v>
      </c>
      <c r="F7" s="16" t="s">
        <v>35</v>
      </c>
      <c r="G7" s="16" t="s">
        <v>35</v>
      </c>
      <c r="H7" s="16" t="s">
        <v>36</v>
      </c>
      <c r="I7" s="16" t="s">
        <v>38</v>
      </c>
      <c r="J7" s="16" t="s">
        <v>41</v>
      </c>
      <c r="K7" s="16" t="s">
        <v>41</v>
      </c>
      <c r="L7" s="16" t="s">
        <v>86</v>
      </c>
      <c r="M7" s="16" t="s">
        <v>86</v>
      </c>
      <c r="N7" s="16" t="s">
        <v>86</v>
      </c>
      <c r="O7" s="161" t="s">
        <v>87</v>
      </c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"/>
    </row>
    <row r="8" spans="2:43" ht="51">
      <c r="B8" s="17" t="s">
        <v>31</v>
      </c>
      <c r="C8" s="17" t="s">
        <v>32</v>
      </c>
      <c r="D8" s="17" t="s">
        <v>34</v>
      </c>
      <c r="E8" s="17" t="s">
        <v>40</v>
      </c>
      <c r="F8" s="17" t="s">
        <v>30</v>
      </c>
      <c r="G8" s="17" t="s">
        <v>37</v>
      </c>
      <c r="H8" s="17" t="s">
        <v>39</v>
      </c>
      <c r="I8" s="17" t="s">
        <v>80</v>
      </c>
      <c r="J8" s="17" t="s">
        <v>28</v>
      </c>
      <c r="K8" s="17" t="s">
        <v>28</v>
      </c>
      <c r="L8" s="17" t="s">
        <v>8</v>
      </c>
      <c r="M8" s="17" t="s">
        <v>7</v>
      </c>
      <c r="N8" s="17" t="s">
        <v>42</v>
      </c>
      <c r="O8" s="17" t="s">
        <v>29</v>
      </c>
      <c r="P8" s="17" t="s">
        <v>29</v>
      </c>
      <c r="Q8" s="17" t="s">
        <v>29</v>
      </c>
      <c r="R8" s="17" t="s">
        <v>29</v>
      </c>
      <c r="S8" s="17" t="s">
        <v>29</v>
      </c>
      <c r="T8" s="17" t="s">
        <v>29</v>
      </c>
      <c r="U8" s="17" t="s">
        <v>29</v>
      </c>
      <c r="V8" s="17" t="s">
        <v>29</v>
      </c>
      <c r="W8" s="17" t="s">
        <v>29</v>
      </c>
      <c r="X8" s="17" t="s">
        <v>29</v>
      </c>
      <c r="Y8" s="17" t="s">
        <v>29</v>
      </c>
      <c r="Z8" s="17" t="s">
        <v>29</v>
      </c>
      <c r="AA8" s="17" t="s">
        <v>29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2:43" ht="39.75" customHeight="1">
      <c r="B9" s="17" t="s">
        <v>73</v>
      </c>
      <c r="C9" s="17" t="s">
        <v>74</v>
      </c>
      <c r="D9" s="17" t="s">
        <v>75</v>
      </c>
      <c r="E9" s="17" t="s">
        <v>76</v>
      </c>
      <c r="F9" s="17" t="s">
        <v>77</v>
      </c>
      <c r="G9" s="17" t="s">
        <v>77</v>
      </c>
      <c r="H9" s="17" t="s">
        <v>73</v>
      </c>
      <c r="I9" s="17" t="s">
        <v>81</v>
      </c>
      <c r="J9" s="17" t="s">
        <v>78</v>
      </c>
      <c r="K9" s="17" t="s">
        <v>79</v>
      </c>
      <c r="L9" s="17" t="s">
        <v>81</v>
      </c>
      <c r="M9" s="17" t="s">
        <v>81</v>
      </c>
      <c r="N9" s="17" t="s">
        <v>81</v>
      </c>
      <c r="O9" s="17" t="s">
        <v>49</v>
      </c>
      <c r="P9" s="17" t="s">
        <v>49</v>
      </c>
      <c r="Q9" s="17" t="s">
        <v>49</v>
      </c>
      <c r="R9" s="17" t="s">
        <v>49</v>
      </c>
      <c r="S9" s="17"/>
      <c r="T9" s="17"/>
      <c r="U9" s="17"/>
      <c r="V9" s="17" t="s">
        <v>49</v>
      </c>
      <c r="W9" s="17" t="s">
        <v>50</v>
      </c>
      <c r="X9" s="17" t="s">
        <v>50</v>
      </c>
      <c r="Y9" s="17" t="s">
        <v>50</v>
      </c>
      <c r="Z9" s="17" t="s">
        <v>50</v>
      </c>
      <c r="AA9" s="17" t="s">
        <v>50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</row>
    <row r="10" spans="1:27" ht="12.75">
      <c r="A10" s="1">
        <f>A20-10</f>
        <v>1820</v>
      </c>
      <c r="B10" s="4">
        <f>'[10]TableA4'!$E10</f>
        <v>0.20316205670968063</v>
      </c>
      <c r="C10" s="4">
        <f>'[9]TableB2'!$M10</f>
        <v>0.1885433655078698</v>
      </c>
      <c r="D10" s="2">
        <f>'[10]TableA2'!$N10</f>
        <v>5.486973097413837</v>
      </c>
      <c r="E10" s="4">
        <f>'[7]TableC2'!$L10</f>
        <v>0.022240744674995646</v>
      </c>
      <c r="F10" s="2">
        <f>'[9]TableB5'!L10</f>
        <v>1.2325176638874071</v>
      </c>
      <c r="G10" s="2">
        <f>'[9]TableB5'!M10</f>
        <v>1.6647937834380944</v>
      </c>
      <c r="H10" s="4">
        <f>'[10]TableA4'!$F10</f>
        <v>0.03702625347396665</v>
      </c>
      <c r="I10" s="4">
        <f>'[10]TableA12'!N10</f>
        <v>0.08055555555555556</v>
      </c>
      <c r="J10" s="4">
        <f>'[8]TableD5'!$D10</f>
        <v>0.21011101999999998</v>
      </c>
      <c r="K10" s="4"/>
      <c r="L10" s="2">
        <f>'[10]TableA12'!D10</f>
        <v>0.300154893894822</v>
      </c>
      <c r="M10" s="2">
        <f>'[10]TableA12'!E10</f>
        <v>0.699845106105178</v>
      </c>
      <c r="N10" s="2">
        <f>'[10]TableA12'!F10</f>
        <v>0.320154893894822</v>
      </c>
      <c r="O10" s="2">
        <f>AVERAGE('[8]TableD7'!$H30:$H39)</f>
        <v>0.31908679469432827</v>
      </c>
      <c r="P10" s="2">
        <f>AVERAGE('[8]TableD7'!$I30:$I39)</f>
        <v>1.0104415165320395</v>
      </c>
      <c r="Q10" s="2">
        <f>AVERAGE('[8]TableD7'!$J30:$J39)</f>
        <v>4.786301920414925</v>
      </c>
      <c r="R10" s="2">
        <f>AVERAGE('[8]TableD7'!K30:K39)</f>
        <v>26.590566224527358</v>
      </c>
      <c r="S10" s="2">
        <v>2.33333333333333</v>
      </c>
      <c r="T10" s="2">
        <v>5</v>
      </c>
      <c r="U10" s="2">
        <v>10</v>
      </c>
      <c r="V10" s="2">
        <f>AVERAGE('[8]TableD7'!L30:L39)</f>
        <v>0.09468832575306159</v>
      </c>
      <c r="W10" s="2"/>
      <c r="X10" s="2"/>
      <c r="Y10" s="2"/>
      <c r="Z10" s="2"/>
      <c r="AA10" s="2"/>
    </row>
    <row r="11" spans="1:27" ht="12.75">
      <c r="I11" s="5"/>
      <c r="W11" s="2"/>
      <c r="X11" s="2"/>
      <c r="Y11" s="2"/>
      <c r="Z11" s="2"/>
      <c r="AA11" s="2"/>
    </row>
    <row r="12" spans="1:27" ht="12.75">
      <c r="I12" s="5"/>
      <c r="W12" s="2"/>
      <c r="X12" s="2"/>
      <c r="Y12" s="2"/>
      <c r="Z12" s="2"/>
      <c r="AA12" s="2"/>
    </row>
    <row r="13" spans="1:27" ht="12.75">
      <c r="I13" s="5"/>
      <c r="W13" s="2"/>
      <c r="X13" s="2"/>
      <c r="Y13" s="2"/>
      <c r="Z13" s="2"/>
      <c r="AA13" s="2"/>
    </row>
    <row r="14" spans="1:27" ht="12.75">
      <c r="I14" s="5"/>
      <c r="W14" s="2"/>
      <c r="X14" s="2"/>
      <c r="Y14" s="2"/>
      <c r="Z14" s="2"/>
      <c r="AA14" s="2"/>
    </row>
    <row r="15" spans="1:27" ht="12.75">
      <c r="I15" s="5"/>
      <c r="W15" s="2"/>
      <c r="X15" s="2"/>
      <c r="Y15" s="2"/>
      <c r="Z15" s="2"/>
      <c r="AA15" s="2"/>
    </row>
    <row r="16" spans="1:27" ht="12.75">
      <c r="I16" s="5"/>
      <c r="W16" s="2"/>
      <c r="X16" s="2"/>
      <c r="Y16" s="2"/>
      <c r="Z16" s="2"/>
      <c r="AA16" s="2"/>
    </row>
    <row r="17" spans="1:27" ht="12.75">
      <c r="I17" s="5"/>
      <c r="W17" s="2"/>
      <c r="X17" s="2"/>
      <c r="Y17" s="2"/>
      <c r="Z17" s="2"/>
      <c r="AA17" s="2"/>
    </row>
    <row r="18" spans="1:27" ht="12.75">
      <c r="I18" s="5"/>
      <c r="S18" s="4"/>
      <c r="W18" s="2"/>
      <c r="X18" s="2"/>
      <c r="Y18" s="2"/>
      <c r="Z18" s="2"/>
      <c r="AA18" s="2"/>
    </row>
    <row r="19" spans="1:27" ht="12.75">
      <c r="I19" s="5"/>
      <c r="W19" s="2"/>
      <c r="X19" s="2"/>
      <c r="Y19" s="2"/>
      <c r="Z19" s="2"/>
      <c r="AA19" s="2"/>
    </row>
    <row r="20" spans="1:27" ht="12.75">
      <c r="A20" s="1">
        <f>A30-10</f>
        <v>1830</v>
      </c>
      <c r="B20" s="4">
        <f>'[10]TableA4'!$E20</f>
        <v>0.2080701677472571</v>
      </c>
      <c r="C20" s="4">
        <f>'[9]TableB2'!$M20</f>
        <v>0.18139630210652424</v>
      </c>
      <c r="D20" s="2">
        <f>'[10]TableA2'!$N20</f>
        <v>5.912135961297251</v>
      </c>
      <c r="E20" s="4">
        <f>'[7]TableC2'!$L20</f>
        <v>0.022083348748568016</v>
      </c>
      <c r="F20" s="2">
        <f>'[9]TableB5'!L20</f>
        <v>1.1671525309030093</v>
      </c>
      <c r="G20" s="2">
        <f>'[9]TableB5'!M20</f>
        <v>1.593677617800443</v>
      </c>
      <c r="H20" s="4">
        <f>'[10]TableA4'!$F20</f>
        <v>0.03519373862667427</v>
      </c>
      <c r="I20" s="4">
        <f>'[10]TableA12'!N20</f>
        <v>0.08185567010309279</v>
      </c>
      <c r="J20" s="4">
        <f>'[8]TableD5'!$D20</f>
        <v>0.21958146000000003</v>
      </c>
      <c r="K20" s="4"/>
      <c r="L20" s="2">
        <f>'[10]TableA12'!D20</f>
        <v>0.34634090420454067</v>
      </c>
      <c r="M20" s="2">
        <f>'[10]TableA12'!E20</f>
        <v>0.6536590957954593</v>
      </c>
      <c r="N20" s="2">
        <f>'[10]TableA12'!F20</f>
        <v>0.3663409042045407</v>
      </c>
      <c r="O20" s="2">
        <f>AVERAGE('[8]TableD7'!H40:H49)</f>
        <v>0.33286163292914517</v>
      </c>
      <c r="P20" s="2">
        <f>AVERAGE('[8]TableD7'!I40:I49)</f>
        <v>1.0540618376089597</v>
      </c>
      <c r="Q20" s="2">
        <f>AVERAGE('[8]TableD7'!J40:J49)</f>
        <v>4.992924493937179</v>
      </c>
      <c r="R20" s="2">
        <f>AVERAGE('[8]TableD7'!K40:K49)</f>
        <v>27.7384694107621</v>
      </c>
      <c r="S20" s="2">
        <v>2.33333333333333</v>
      </c>
      <c r="T20" s="2">
        <v>5</v>
      </c>
      <c r="U20" s="2">
        <v>10</v>
      </c>
      <c r="V20" s="2">
        <f>AVERAGE('[8]TableD7'!L40:L49)</f>
        <v>0.09982904849733308</v>
      </c>
      <c r="W20" s="2"/>
      <c r="X20" s="2"/>
      <c r="Y20" s="2"/>
      <c r="Z20" s="2"/>
      <c r="AA20" s="2"/>
    </row>
    <row r="21" spans="1:27" ht="12.75">
      <c r="I21" s="5"/>
      <c r="W21" s="2"/>
      <c r="X21" s="2"/>
      <c r="Y21" s="2"/>
      <c r="Z21" s="2"/>
      <c r="AA21" s="2"/>
    </row>
    <row r="22" spans="1:27" ht="12.75">
      <c r="I22" s="5"/>
      <c r="W22" s="2"/>
      <c r="X22" s="2"/>
      <c r="Y22" s="2"/>
      <c r="Z22" s="2"/>
      <c r="AA22" s="2"/>
    </row>
    <row r="23" spans="1:27" ht="12.75">
      <c r="I23" s="5"/>
      <c r="W23" s="2"/>
      <c r="X23" s="2"/>
      <c r="Y23" s="2"/>
      <c r="Z23" s="2"/>
      <c r="AA23" s="2"/>
    </row>
    <row r="24" spans="1:27" ht="12.75">
      <c r="I24" s="5"/>
      <c r="W24" s="2"/>
      <c r="X24" s="2"/>
      <c r="Y24" s="2"/>
      <c r="Z24" s="2"/>
      <c r="AA24" s="2"/>
    </row>
    <row r="25" spans="1:27" ht="12.75">
      <c r="I25" s="5"/>
      <c r="W25" s="2"/>
      <c r="X25" s="2"/>
      <c r="Y25" s="2"/>
      <c r="Z25" s="2"/>
      <c r="AA25" s="2"/>
    </row>
    <row r="26" spans="1:27" ht="12.75">
      <c r="I26" s="5"/>
      <c r="W26" s="2"/>
      <c r="X26" s="2"/>
      <c r="Y26" s="2"/>
      <c r="Z26" s="2"/>
      <c r="AA26" s="2"/>
    </row>
    <row r="27" spans="1:27" ht="12.75">
      <c r="I27" s="5"/>
      <c r="W27" s="2"/>
      <c r="X27" s="2"/>
      <c r="Y27" s="2"/>
      <c r="Z27" s="2"/>
      <c r="AA27" s="2"/>
    </row>
    <row r="28" spans="1:27" ht="12.75">
      <c r="I28" s="5"/>
      <c r="W28" s="2"/>
      <c r="X28" s="2"/>
      <c r="Y28" s="2"/>
      <c r="Z28" s="2"/>
      <c r="AA28" s="2"/>
    </row>
    <row r="29" spans="1:27" ht="12.75">
      <c r="I29" s="5"/>
      <c r="W29" s="2"/>
      <c r="X29" s="2"/>
      <c r="Y29" s="2"/>
      <c r="Z29" s="2"/>
      <c r="AA29" s="2"/>
    </row>
    <row r="30" spans="1:27" ht="12.75">
      <c r="A30" s="1">
        <f>A40-10</f>
        <v>1840</v>
      </c>
      <c r="B30" s="4">
        <f>'[10]TableA4'!$E30</f>
        <v>0.2105407816877077</v>
      </c>
      <c r="C30" s="4">
        <f>'[9]TableB2'!$M30</f>
        <v>0.18445186150603113</v>
      </c>
      <c r="D30" s="2">
        <f>'[10]TableA2'!$N30</f>
        <v>5.771221703745144</v>
      </c>
      <c r="E30" s="4">
        <f>'[7]TableC2'!$L30</f>
        <v>0.02213264424778684</v>
      </c>
      <c r="F30" s="2">
        <f>'[9]TableB5'!L30</f>
        <v>1.1852887413863078</v>
      </c>
      <c r="G30" s="2">
        <f>'[9]TableB5'!M30</f>
        <v>1.6482958661198626</v>
      </c>
      <c r="H30" s="4">
        <f>'[10]TableA4'!$F30</f>
        <v>0.0364811460199286</v>
      </c>
      <c r="I30" s="4">
        <f>'[10]TableA12'!N30</f>
        <v>0.09550847457627118</v>
      </c>
      <c r="J30" s="4">
        <f>'[8]TableD5'!$D30</f>
        <v>0.19830102</v>
      </c>
      <c r="K30" s="4"/>
      <c r="L30" s="2">
        <f>'[10]TableA12'!D30</f>
        <v>0.36596886780048177</v>
      </c>
      <c r="M30" s="2">
        <f>'[10]TableA12'!E30</f>
        <v>0.6340311321995182</v>
      </c>
      <c r="N30" s="2">
        <f>'[10]TableA12'!F30</f>
        <v>0.3859688678004818</v>
      </c>
      <c r="O30" s="2">
        <f>AVERAGE('[8]TableD7'!H50:H59)</f>
        <v>0.32288644532798455</v>
      </c>
      <c r="P30" s="2">
        <f>AVERAGE('[8]TableD7'!I50:I59)</f>
        <v>1.0224737435386175</v>
      </c>
      <c r="Q30" s="2">
        <f>AVERAGE('[8]TableD7'!J50:J59)</f>
        <v>4.843296679919769</v>
      </c>
      <c r="R30" s="2">
        <f>AVERAGE('[8]TableD7'!K50:K59)</f>
        <v>26.907203777332047</v>
      </c>
      <c r="S30" s="2">
        <v>2.33333333333333</v>
      </c>
      <c r="T30" s="2">
        <v>5</v>
      </c>
      <c r="U30" s="2">
        <v>10</v>
      </c>
      <c r="V30" s="2">
        <f>AVERAGE('[8]TableD7'!L50:L59)</f>
        <v>0.0961105455938417</v>
      </c>
      <c r="W30" s="2"/>
      <c r="X30" s="2"/>
      <c r="Y30" s="2"/>
      <c r="Z30" s="2"/>
      <c r="AA30" s="2"/>
    </row>
    <row r="31" spans="1:27" ht="12.75">
      <c r="I31" s="5"/>
      <c r="W31" s="2"/>
      <c r="X31" s="2"/>
      <c r="Y31" s="2"/>
      <c r="Z31" s="2"/>
      <c r="AA31" s="2"/>
    </row>
    <row r="32" spans="1:27" ht="12.75">
      <c r="I32" s="5"/>
      <c r="W32" s="2"/>
      <c r="X32" s="2"/>
      <c r="Y32" s="2"/>
      <c r="Z32" s="2"/>
      <c r="AA32" s="2"/>
    </row>
    <row r="33" spans="1:27" ht="12.75">
      <c r="I33" s="5"/>
      <c r="W33" s="2"/>
      <c r="X33" s="2"/>
      <c r="Y33" s="2"/>
      <c r="Z33" s="2"/>
      <c r="AA33" s="2"/>
    </row>
    <row r="34" spans="1:27" ht="12.75">
      <c r="I34" s="5"/>
      <c r="W34" s="2"/>
      <c r="X34" s="2"/>
      <c r="Y34" s="2"/>
      <c r="Z34" s="2"/>
      <c r="AA34" s="2"/>
    </row>
    <row r="35" spans="1:27" ht="12.75">
      <c r="I35" s="5"/>
      <c r="W35" s="2"/>
      <c r="X35" s="2"/>
      <c r="Y35" s="2"/>
      <c r="Z35" s="2"/>
      <c r="AA35" s="2"/>
    </row>
    <row r="36" spans="1:27" ht="12.75">
      <c r="I36" s="5"/>
      <c r="W36" s="2"/>
      <c r="X36" s="2"/>
      <c r="Y36" s="2"/>
      <c r="Z36" s="2"/>
      <c r="AA36" s="2"/>
    </row>
    <row r="37" spans="1:27" ht="12.75">
      <c r="I37" s="5"/>
      <c r="W37" s="2"/>
      <c r="X37" s="2"/>
      <c r="Y37" s="2"/>
      <c r="Z37" s="2"/>
      <c r="AA37" s="2"/>
    </row>
    <row r="38" spans="1:27" ht="12.75">
      <c r="I38" s="5"/>
      <c r="W38" s="2"/>
      <c r="X38" s="2"/>
      <c r="Y38" s="2"/>
      <c r="Z38" s="2"/>
      <c r="AA38" s="2"/>
    </row>
    <row r="39" spans="1:27" ht="12.75">
      <c r="I39" s="5"/>
      <c r="W39" s="2"/>
      <c r="X39" s="2"/>
      <c r="Y39" s="2"/>
      <c r="Z39" s="2"/>
      <c r="AA39" s="2"/>
    </row>
    <row r="40" spans="1:27" ht="12.75">
      <c r="A40" s="1">
        <f>A50-10</f>
        <v>1850</v>
      </c>
      <c r="B40" s="4">
        <f>'[10]TableA4'!$E40</f>
        <v>0.20018939661816892</v>
      </c>
      <c r="C40" s="4">
        <f>'[9]TableB2'!$M40</f>
        <v>0.1596638956027748</v>
      </c>
      <c r="D40" s="2">
        <f>'[10]TableA2'!$N40</f>
        <v>5.926336508019716</v>
      </c>
      <c r="E40" s="4">
        <f>'[7]TableC2'!$L40</f>
        <v>0.02103100074748498</v>
      </c>
      <c r="F40" s="2">
        <f>'[9]TableB5'!L40</f>
        <v>1.203128115017176</v>
      </c>
      <c r="G40" s="2">
        <f>'[9]TableB5'!M40</f>
        <v>1.6061822563419896</v>
      </c>
      <c r="H40" s="4">
        <f>'[10]TableA4'!$F40</f>
        <v>0.0337796202337255</v>
      </c>
      <c r="I40" s="4">
        <f>'[10]TableA12'!N40</f>
        <v>0.10119047619047619</v>
      </c>
      <c r="J40" s="4">
        <f>'[8]TableD5'!$D40</f>
        <v>0.17017180999999998</v>
      </c>
      <c r="K40" s="4"/>
      <c r="L40" s="2">
        <f>'[10]TableA12'!D40</f>
        <v>0.44261277397857324</v>
      </c>
      <c r="M40" s="2">
        <f>'[10]TableA12'!E40</f>
        <v>0.5573872260214268</v>
      </c>
      <c r="N40" s="2">
        <f>'[10]TableA12'!F40</f>
        <v>0.46261277397857326</v>
      </c>
      <c r="O40" s="2">
        <f>AVERAGE('[8]TableD7'!H60:H69)</f>
        <v>0.30505471902631925</v>
      </c>
      <c r="P40" s="2">
        <f>AVERAGE('[8]TableD7'!I60:I69)</f>
        <v>0.966006610250011</v>
      </c>
      <c r="Q40" s="2">
        <f>AVERAGE('[8]TableD7'!J60:J69)</f>
        <v>4.575820785394789</v>
      </c>
      <c r="R40" s="2">
        <f>AVERAGE('[8]TableD7'!K60:K69)</f>
        <v>25.421226585526604</v>
      </c>
      <c r="S40" s="2">
        <v>2.33333333333333</v>
      </c>
      <c r="T40" s="2">
        <v>5</v>
      </c>
      <c r="U40" s="2">
        <v>10</v>
      </c>
      <c r="V40" s="2">
        <f>AVERAGE('[8]TableD7'!L60:L69)</f>
        <v>0.08953066265894136</v>
      </c>
      <c r="W40" s="2"/>
      <c r="X40" s="2"/>
      <c r="Y40" s="2"/>
      <c r="Z40" s="2"/>
      <c r="AA40" s="2"/>
    </row>
    <row r="41" spans="1:27" ht="12.75">
      <c r="I41" s="5"/>
      <c r="W41" s="2"/>
      <c r="X41" s="2"/>
      <c r="Y41" s="2"/>
      <c r="Z41" s="2"/>
      <c r="AA41" s="2"/>
    </row>
    <row r="42" spans="1:27" ht="12.75">
      <c r="I42" s="5"/>
      <c r="W42" s="2"/>
      <c r="X42" s="2"/>
      <c r="Y42" s="2"/>
      <c r="Z42" s="2"/>
      <c r="AA42" s="2"/>
    </row>
    <row r="43" spans="1:27" ht="12.75">
      <c r="I43" s="5"/>
      <c r="W43" s="2"/>
      <c r="X43" s="2"/>
      <c r="Y43" s="2"/>
      <c r="Z43" s="2"/>
      <c r="AA43" s="2"/>
    </row>
    <row r="44" spans="1:27" ht="12.75">
      <c r="I44" s="5"/>
      <c r="W44" s="2"/>
      <c r="X44" s="2"/>
      <c r="Y44" s="2"/>
      <c r="Z44" s="2"/>
      <c r="AA44" s="2"/>
    </row>
    <row r="45" spans="1:27" ht="12.75">
      <c r="I45" s="5"/>
      <c r="W45" s="2"/>
      <c r="X45" s="2"/>
      <c r="Y45" s="2"/>
      <c r="Z45" s="2"/>
      <c r="AA45" s="2"/>
    </row>
    <row r="46" spans="1:27" ht="12.75">
      <c r="I46" s="5"/>
      <c r="W46" s="2"/>
      <c r="X46" s="2"/>
      <c r="Y46" s="2"/>
      <c r="Z46" s="2"/>
      <c r="AA46" s="2"/>
    </row>
    <row r="47" spans="1:27" ht="12.75">
      <c r="I47" s="5"/>
      <c r="W47" s="2"/>
      <c r="X47" s="2"/>
      <c r="Y47" s="2"/>
      <c r="Z47" s="2"/>
      <c r="AA47" s="2"/>
    </row>
    <row r="48" spans="1:27" ht="12.75">
      <c r="I48" s="5"/>
      <c r="S48" s="4"/>
      <c r="W48" s="2"/>
      <c r="X48" s="2"/>
      <c r="Y48" s="2"/>
      <c r="Z48" s="2"/>
      <c r="AA48" s="2"/>
    </row>
    <row r="49" spans="1:27" ht="12.75">
      <c r="I49" s="5"/>
      <c r="W49" s="2"/>
      <c r="X49" s="2"/>
      <c r="Y49" s="2"/>
      <c r="Z49" s="2"/>
      <c r="AA49" s="2"/>
    </row>
    <row r="50" spans="1:27" ht="12.75">
      <c r="A50" s="1">
        <f>A60-10</f>
        <v>1860</v>
      </c>
      <c r="B50" s="4">
        <f>'[10]TableA4'!$E50</f>
        <v>0.20204236609821427</v>
      </c>
      <c r="C50" s="4">
        <f>'[9]TableB2'!$M50</f>
        <v>0.171669933448194</v>
      </c>
      <c r="D50" s="2">
        <f>'[10]TableA2'!$N50</f>
        <v>6.325116046829043</v>
      </c>
      <c r="E50" s="4">
        <f>'[7]TableC2'!$L50</f>
        <v>0.021550260924712187</v>
      </c>
      <c r="F50" s="2">
        <f>'[9]TableB5'!L50</f>
        <v>1.1365306690368353</v>
      </c>
      <c r="G50" s="2">
        <f>'[9]TableB5'!M50</f>
        <v>1.4822498500595414</v>
      </c>
      <c r="H50" s="4">
        <f>'[10]TableA4'!$F50</f>
        <v>0.031942871024398634</v>
      </c>
      <c r="I50" s="4">
        <f>'[10]TableA12'!N50</f>
        <v>0.0929946524064171</v>
      </c>
      <c r="J50" s="4">
        <f>'[8]TableD5'!$D50</f>
        <v>0.18642999</v>
      </c>
      <c r="K50" s="4"/>
      <c r="L50" s="2">
        <f>'[10]TableA12'!D50</f>
        <v>0.4436614297481517</v>
      </c>
      <c r="M50" s="2">
        <f>'[10]TableA12'!E50</f>
        <v>0.5563385702518483</v>
      </c>
      <c r="N50" s="2">
        <f>'[10]TableA12'!F50</f>
        <v>0.4636614297481517</v>
      </c>
      <c r="O50" s="2">
        <f>AVERAGE('[8]TableD7'!H70:H79)</f>
        <v>0.2827412348310753</v>
      </c>
      <c r="P50" s="2">
        <f>AVERAGE('[8]TableD7'!I70:I79)</f>
        <v>0.8953472436317387</v>
      </c>
      <c r="Q50" s="2">
        <f>AVERAGE('[8]TableD7'!J70:J79)</f>
        <v>4.241118522466131</v>
      </c>
      <c r="R50" s="2">
        <f>AVERAGE('[8]TableD7'!K70:K79)</f>
        <v>23.561769569256285</v>
      </c>
      <c r="S50" s="2">
        <v>2.33333333333333</v>
      </c>
      <c r="T50" s="2">
        <v>5</v>
      </c>
      <c r="U50" s="2">
        <v>10</v>
      </c>
      <c r="V50" s="2">
        <f>AVERAGE('[8]TableD7'!L70:L79)</f>
        <v>0.08140506796190762</v>
      </c>
      <c r="W50" s="2"/>
      <c r="X50" s="2"/>
      <c r="Y50" s="2"/>
      <c r="Z50" s="2"/>
      <c r="AA50" s="2"/>
    </row>
    <row r="51" spans="1:27" ht="12.75">
      <c r="I51" s="5"/>
      <c r="W51" s="2"/>
      <c r="X51" s="2"/>
      <c r="Y51" s="2"/>
      <c r="Z51" s="2"/>
      <c r="AA51" s="2"/>
    </row>
    <row r="52" spans="1:27" ht="12.75">
      <c r="I52" s="5"/>
      <c r="W52" s="2"/>
      <c r="X52" s="2"/>
      <c r="Y52" s="2"/>
      <c r="Z52" s="2"/>
      <c r="AA52" s="2"/>
    </row>
    <row r="53" spans="1:27" ht="12.75">
      <c r="I53" s="5"/>
      <c r="W53" s="2"/>
      <c r="X53" s="2"/>
      <c r="Y53" s="2"/>
      <c r="Z53" s="2"/>
      <c r="AA53" s="2"/>
    </row>
    <row r="54" spans="1:27" ht="12.75">
      <c r="I54" s="5"/>
      <c r="W54" s="2"/>
      <c r="X54" s="2"/>
      <c r="Y54" s="2"/>
      <c r="Z54" s="2"/>
      <c r="AA54" s="2"/>
    </row>
    <row r="55" spans="1:27" ht="12.75">
      <c r="I55" s="5"/>
      <c r="W55" s="2"/>
      <c r="X55" s="2"/>
      <c r="Y55" s="2"/>
      <c r="Z55" s="2"/>
      <c r="AA55" s="2"/>
    </row>
    <row r="56" spans="1:27" ht="12.75">
      <c r="I56" s="5"/>
      <c r="W56" s="2"/>
      <c r="X56" s="2"/>
      <c r="Y56" s="2"/>
      <c r="Z56" s="2"/>
      <c r="AA56" s="2"/>
    </row>
    <row r="57" spans="1:27" ht="12.75">
      <c r="I57" s="5"/>
      <c r="W57" s="2"/>
      <c r="X57" s="2"/>
      <c r="Y57" s="2"/>
      <c r="Z57" s="2"/>
      <c r="AA57" s="2"/>
    </row>
    <row r="58" spans="1:27" ht="12.75">
      <c r="I58" s="5"/>
      <c r="W58" s="2"/>
      <c r="X58" s="2"/>
      <c r="Y58" s="2"/>
      <c r="Z58" s="2"/>
      <c r="AA58" s="2"/>
    </row>
    <row r="59" spans="1:27" ht="12.75">
      <c r="I59" s="5"/>
      <c r="W59" s="2"/>
      <c r="X59" s="2"/>
      <c r="Y59" s="2"/>
      <c r="Z59" s="2"/>
      <c r="AA59" s="2"/>
    </row>
    <row r="60" spans="1:27" ht="12.75">
      <c r="A60" s="1">
        <f>A70-10</f>
        <v>1870</v>
      </c>
      <c r="B60" s="4">
        <f>'[10]TableA4'!$E60</f>
        <v>0.22256423435450948</v>
      </c>
      <c r="C60" s="4">
        <f>'[9]TableB2'!$M60</f>
        <v>0.1977626408250984</v>
      </c>
      <c r="D60" s="2">
        <f>'[10]TableA2'!$N60</f>
        <v>6.437699018536356</v>
      </c>
      <c r="E60" s="4">
        <f>'[7]TableC2'!$L60</f>
        <v>0.021725639317292766</v>
      </c>
      <c r="F60" s="2">
        <f>'[9]TableB5'!L60</f>
        <v>1.2795444446729485</v>
      </c>
      <c r="G60" s="2">
        <f>'[9]TableB5'!M60</f>
        <v>1.5913002895874748</v>
      </c>
      <c r="H60" s="4">
        <f>'[10]TableA4'!$F60</f>
        <v>0.03457201613708101</v>
      </c>
      <c r="I60" s="4">
        <f>'[10]TableA12'!N60</f>
        <v>0.07752427184466018</v>
      </c>
      <c r="J60" s="4">
        <f>'[8]TableD5'!$D60</f>
        <v>0.19901934000000002</v>
      </c>
      <c r="K60" s="4"/>
      <c r="L60" s="2">
        <f>'[10]TableA12'!D60</f>
        <v>0.41626490472361966</v>
      </c>
      <c r="M60" s="2">
        <f>'[10]TableA12'!E60</f>
        <v>0.5837350952763803</v>
      </c>
      <c r="N60" s="2">
        <f>'[10]TableA12'!F60</f>
        <v>0.4362649047236197</v>
      </c>
      <c r="O60" s="2">
        <f>AVERAGE('[8]TableD7'!H80:H89)</f>
        <v>0.2711827041044729</v>
      </c>
      <c r="P60" s="2">
        <f>AVERAGE('[8]TableD7'!I80:I89)</f>
        <v>0.8587452296641646</v>
      </c>
      <c r="Q60" s="2">
        <f>AVERAGE('[8]TableD7'!J80:J89)</f>
        <v>3.9491519036924743</v>
      </c>
      <c r="R60" s="2">
        <f>AVERAGE('[8]TableD7'!K80:K89)</f>
        <v>21.61031985975091</v>
      </c>
      <c r="S60" s="2">
        <v>2.33333333333333</v>
      </c>
      <c r="T60" s="2">
        <v>5</v>
      </c>
      <c r="U60" s="2">
        <v>10</v>
      </c>
      <c r="V60" s="2">
        <f>AVERAGE('[8]TableD7'!L80:L89)</f>
        <v>0.07785016671449677</v>
      </c>
      <c r="W60" s="2"/>
      <c r="X60" s="2"/>
      <c r="Y60" s="2"/>
      <c r="Z60" s="2"/>
      <c r="AA60" s="2"/>
    </row>
    <row r="61" spans="1:27" ht="12.75">
      <c r="I61" s="5"/>
      <c r="W61" s="2"/>
      <c r="X61" s="2"/>
      <c r="Y61" s="2"/>
      <c r="Z61" s="2"/>
      <c r="AA61" s="2"/>
    </row>
    <row r="62" spans="1:27" ht="12.75">
      <c r="I62" s="5"/>
      <c r="W62" s="2"/>
      <c r="X62" s="2"/>
      <c r="Y62" s="2"/>
      <c r="Z62" s="2"/>
      <c r="AA62" s="2"/>
    </row>
    <row r="63" spans="1:27" ht="12.75">
      <c r="I63" s="5"/>
      <c r="W63" s="2"/>
      <c r="X63" s="2"/>
      <c r="Y63" s="2"/>
      <c r="Z63" s="2"/>
      <c r="AA63" s="2"/>
    </row>
    <row r="64" spans="1:27" ht="12.75">
      <c r="I64" s="5"/>
      <c r="W64" s="2"/>
      <c r="X64" s="2"/>
      <c r="Y64" s="2"/>
      <c r="Z64" s="2"/>
      <c r="AA64" s="2"/>
    </row>
    <row r="65" spans="1:27" ht="12.75">
      <c r="I65" s="5"/>
      <c r="W65" s="2"/>
      <c r="X65" s="2"/>
      <c r="Y65" s="2"/>
      <c r="Z65" s="2"/>
      <c r="AA65" s="2"/>
    </row>
    <row r="66" spans="1:27" ht="12.75">
      <c r="I66" s="5"/>
      <c r="W66" s="2"/>
      <c r="X66" s="2"/>
      <c r="Y66" s="2"/>
      <c r="Z66" s="2"/>
      <c r="AA66" s="2"/>
    </row>
    <row r="67" spans="1:27" ht="12.75">
      <c r="I67" s="5"/>
      <c r="W67" s="2"/>
      <c r="X67" s="2"/>
      <c r="Y67" s="2"/>
      <c r="Z67" s="2"/>
      <c r="AA67" s="2"/>
    </row>
    <row r="68" spans="1:27" ht="12.75">
      <c r="I68" s="5"/>
      <c r="W68" s="2"/>
      <c r="X68" s="2"/>
      <c r="Y68" s="2"/>
      <c r="Z68" s="2"/>
      <c r="AA68" s="2"/>
    </row>
    <row r="69" spans="1:27" ht="12.75">
      <c r="I69" s="5"/>
      <c r="W69" s="2"/>
      <c r="X69" s="2"/>
      <c r="Y69" s="2"/>
      <c r="Z69" s="2"/>
      <c r="AA69" s="2"/>
    </row>
    <row r="70" spans="1:27" ht="12.75">
      <c r="A70" s="1">
        <f>A80-10</f>
        <v>1880</v>
      </c>
      <c r="B70" s="4">
        <f>'[10]TableA4'!$E70</f>
        <v>0.24436789309633253</v>
      </c>
      <c r="C70" s="4">
        <f>'[9]TableB2'!$M70</f>
        <v>0.2327268141398685</v>
      </c>
      <c r="D70" s="2">
        <f>'[10]TableA2'!$N70</f>
        <v>7.0243751072825065</v>
      </c>
      <c r="E70" s="4">
        <f>'[7]TableC2'!$L70</f>
        <v>0.021892821878877856</v>
      </c>
      <c r="F70" s="2">
        <f>'[9]TableB5'!L70</f>
        <v>1.3157446357816744</v>
      </c>
      <c r="G70" s="2">
        <f>'[9]TableB5'!M70</f>
        <v>1.5890395463055742</v>
      </c>
      <c r="H70" s="4">
        <f>'[10]TableA4'!$F70</f>
        <v>0.03478855974576082</v>
      </c>
      <c r="I70" s="4">
        <f>'[10]TableA12'!N70</f>
        <v>0.09047738693467337</v>
      </c>
      <c r="J70" s="4">
        <f>'[8]TableD5'!$D70</f>
        <v>0.21681877000000002</v>
      </c>
      <c r="K70" s="4"/>
      <c r="L70" s="2">
        <f>'[10]TableA12'!D70</f>
        <v>0.29879843966349606</v>
      </c>
      <c r="M70" s="2">
        <f>'[10]TableA12'!E70</f>
        <v>0.7012015603365039</v>
      </c>
      <c r="N70" s="2">
        <f>'[10]TableA12'!F70</f>
        <v>0.3187984396634961</v>
      </c>
      <c r="O70" s="2">
        <f>AVERAGE('[8]TableD7'!H90:H99)</f>
        <v>0.24230182213485835</v>
      </c>
      <c r="P70" s="2">
        <f>AVERAGE('[8]TableD7'!I90:I99)</f>
        <v>0.7672891034270514</v>
      </c>
      <c r="Q70" s="2">
        <f>AVERAGE('[8]TableD7'!J90:J99)</f>
        <v>3.286864023364308</v>
      </c>
      <c r="R70" s="2">
        <f>AVERAGE('[8]TableD7'!K90:K99)</f>
        <v>17.2946242724168</v>
      </c>
      <c r="S70" s="2">
        <v>2.33333333333333</v>
      </c>
      <c r="T70" s="2">
        <v>5</v>
      </c>
      <c r="U70" s="2">
        <v>10</v>
      </c>
      <c r="V70" s="2">
        <f>AVERAGE('[8]TableD7'!L90:L99)</f>
        <v>0.06852591411336702</v>
      </c>
      <c r="W70" s="2"/>
      <c r="X70" s="2"/>
      <c r="Y70" s="2"/>
      <c r="Z70" s="2"/>
      <c r="AA70" s="2"/>
    </row>
    <row r="71" spans="1:27" ht="12.75">
      <c r="I71" s="5"/>
      <c r="W71" s="2"/>
      <c r="X71" s="2"/>
      <c r="Y71" s="2"/>
      <c r="Z71" s="2"/>
      <c r="AA71" s="2"/>
    </row>
    <row r="72" spans="1:27" ht="12.75">
      <c r="I72" s="5"/>
      <c r="W72" s="2"/>
      <c r="X72" s="2"/>
      <c r="Y72" s="2"/>
      <c r="Z72" s="2"/>
      <c r="AA72" s="2"/>
    </row>
    <row r="73" spans="1:27" ht="12.75">
      <c r="I73" s="5"/>
      <c r="W73" s="2"/>
      <c r="X73" s="2"/>
      <c r="Y73" s="2"/>
      <c r="Z73" s="2"/>
      <c r="AA73" s="2"/>
    </row>
    <row r="74" spans="1:27" ht="12.75">
      <c r="I74" s="5"/>
      <c r="W74" s="2"/>
      <c r="X74" s="2"/>
      <c r="Y74" s="2"/>
      <c r="Z74" s="2"/>
      <c r="AA74" s="2"/>
    </row>
    <row r="75" spans="1:27" ht="12.75">
      <c r="I75" s="5"/>
      <c r="W75" s="2"/>
      <c r="X75" s="2"/>
      <c r="Y75" s="2"/>
      <c r="Z75" s="2"/>
      <c r="AA75" s="2"/>
    </row>
    <row r="76" spans="1:27" ht="12.75">
      <c r="I76" s="5"/>
      <c r="W76" s="2"/>
      <c r="X76" s="2"/>
      <c r="Y76" s="2"/>
      <c r="Z76" s="2"/>
      <c r="AA76" s="2"/>
    </row>
    <row r="77" spans="1:27" ht="12.75">
      <c r="I77" s="5"/>
      <c r="W77" s="2"/>
      <c r="X77" s="2"/>
      <c r="Y77" s="2"/>
      <c r="Z77" s="2"/>
      <c r="AA77" s="2"/>
    </row>
    <row r="78" spans="1:27" ht="12.75">
      <c r="I78" s="5"/>
      <c r="S78" s="4"/>
      <c r="W78" s="2"/>
      <c r="X78" s="2"/>
      <c r="Y78" s="2"/>
      <c r="Z78" s="2"/>
      <c r="AA78" s="2"/>
    </row>
    <row r="79" spans="1:27" ht="12.75">
      <c r="I79" s="5"/>
      <c r="W79" s="2"/>
      <c r="X79" s="2"/>
      <c r="Y79" s="2"/>
      <c r="Z79" s="2"/>
      <c r="AA79" s="2"/>
    </row>
    <row r="80" spans="1:27" ht="12.75">
      <c r="A80" s="1">
        <f>A90-10</f>
        <v>1890</v>
      </c>
      <c r="B80" s="4">
        <f>'[10]TableA4'!$E80</f>
        <v>0.23860913449719232</v>
      </c>
      <c r="C80" s="4">
        <f>'[9]TableB2'!$M80</f>
        <v>0.23119855444836415</v>
      </c>
      <c r="D80" s="2">
        <f>'[10]TableA2'!$N80</f>
        <v>6.740987591192421</v>
      </c>
      <c r="E80" s="4">
        <f>'[7]TableC2'!$L80</f>
        <v>0.022002880248547872</v>
      </c>
      <c r="F80" s="2">
        <f>'[9]TableB5'!L80</f>
        <v>1.3647675718020258</v>
      </c>
      <c r="G80" s="2">
        <f>'[9]TableB5'!M80</f>
        <v>1.608733118636088</v>
      </c>
      <c r="H80" s="4">
        <f>'[10]TableA4'!$F80</f>
        <v>0.035396762161222804</v>
      </c>
      <c r="I80" s="4">
        <f>'[10]TableA12'!N80</f>
        <v>0.10009174311926607</v>
      </c>
      <c r="J80" s="4">
        <f>'[8]TableD5'!$D80</f>
        <v>0.21605051</v>
      </c>
      <c r="K80" s="4"/>
      <c r="L80" s="2">
        <f>'[10]TableA12'!D80</f>
        <v>0.25625791735405745</v>
      </c>
      <c r="M80" s="2">
        <f>'[10]TableA12'!E80</f>
        <v>0.7437420826459425</v>
      </c>
      <c r="N80" s="2">
        <f>'[10]TableA12'!F80</f>
        <v>0.27625791735405747</v>
      </c>
      <c r="O80" s="2">
        <f>AVERAGE('[8]TableD7'!H100:H109)</f>
        <v>0.17776881155112711</v>
      </c>
      <c r="P80" s="2">
        <f>AVERAGE('[8]TableD7'!I100:I109)</f>
        <v>0.5629345699119026</v>
      </c>
      <c r="Q80" s="2">
        <f>AVERAGE('[8]TableD7'!J100:J109)</f>
        <v>2.2410399878460785</v>
      </c>
      <c r="R80" s="2">
        <f>AVERAGE('[8]TableD7'!K100:K109)</f>
        <v>11.268299417420355</v>
      </c>
      <c r="S80" s="2">
        <v>2.33333333333333</v>
      </c>
      <c r="T80" s="2">
        <v>5</v>
      </c>
      <c r="U80" s="2">
        <v>10</v>
      </c>
      <c r="V80" s="2">
        <f>AVERAGE('[8]TableD7'!L100:L109)</f>
        <v>0.04644794742402454</v>
      </c>
      <c r="W80" s="2"/>
      <c r="X80" s="2"/>
      <c r="Y80" s="2"/>
      <c r="Z80" s="2"/>
      <c r="AA80" s="2"/>
    </row>
    <row r="81" spans="1:27" ht="12.75">
      <c r="I81" s="5"/>
      <c r="W81" s="2"/>
      <c r="X81" s="2"/>
      <c r="Y81" s="2"/>
      <c r="Z81" s="2"/>
      <c r="AA81" s="2"/>
    </row>
    <row r="82" spans="1:27" ht="12.75">
      <c r="I82" s="5"/>
      <c r="W82" s="2"/>
      <c r="X82" s="2"/>
      <c r="Y82" s="2"/>
      <c r="Z82" s="2"/>
      <c r="AA82" s="2"/>
    </row>
    <row r="83" spans="1:27" ht="12.75">
      <c r="I83" s="5"/>
      <c r="W83" s="2"/>
      <c r="X83" s="2"/>
      <c r="Y83" s="2"/>
      <c r="Z83" s="2"/>
      <c r="AA83" s="2"/>
    </row>
    <row r="84" spans="1:27" ht="12.75">
      <c r="I84" s="5"/>
      <c r="W84" s="2"/>
      <c r="X84" s="2"/>
      <c r="Y84" s="2"/>
      <c r="Z84" s="2"/>
      <c r="AA84" s="2"/>
    </row>
    <row r="85" spans="1:27" ht="12.75">
      <c r="I85" s="5"/>
      <c r="W85" s="2"/>
      <c r="X85" s="2"/>
      <c r="Y85" s="2"/>
      <c r="Z85" s="2"/>
      <c r="AA85" s="2"/>
    </row>
    <row r="86" spans="1:27" ht="12.75">
      <c r="I86" s="5"/>
      <c r="W86" s="2"/>
      <c r="X86" s="2"/>
      <c r="Y86" s="2"/>
      <c r="Z86" s="2"/>
      <c r="AA86" s="2"/>
    </row>
    <row r="87" spans="1:27" ht="12.75">
      <c r="I87" s="5"/>
      <c r="W87" s="2"/>
      <c r="X87" s="2"/>
      <c r="Y87" s="2"/>
      <c r="Z87" s="2"/>
      <c r="AA87" s="2"/>
    </row>
    <row r="88" spans="1:27" ht="12.75">
      <c r="I88" s="5"/>
      <c r="W88" s="2"/>
      <c r="X88" s="2"/>
      <c r="Y88" s="2"/>
      <c r="Z88" s="2"/>
      <c r="AA88" s="2"/>
    </row>
    <row r="89" spans="1:27" ht="12.75">
      <c r="I89" s="5"/>
      <c r="W89" s="2"/>
      <c r="X89" s="2"/>
      <c r="Y89" s="2"/>
      <c r="Z89" s="2"/>
      <c r="AA89" s="2"/>
    </row>
    <row r="90" spans="1:27" ht="12.75">
      <c r="A90" s="1">
        <v>1900</v>
      </c>
      <c r="B90" s="4">
        <f>'[10]TableA4'!$E90</f>
        <v>0.24104896189101005</v>
      </c>
      <c r="C90" s="4">
        <f>'[9]TableB2'!$M90</f>
        <v>0.2333650644268836</v>
      </c>
      <c r="D90" s="2">
        <f>'[10]TableA2'!$N90</f>
        <v>6.748751068961122</v>
      </c>
      <c r="E90" s="4">
        <f>'[7]TableC2'!$L90</f>
        <v>0.022403370357432225</v>
      </c>
      <c r="F90" s="2">
        <f>AVERAGE('[9]TableB5'!L90:L99)</f>
        <v>1.3446964842959512</v>
      </c>
      <c r="G90" s="2">
        <f>AVERAGE('[9]TableB5'!M90:M99)</f>
        <v>1.5942943162129068</v>
      </c>
      <c r="H90" s="4">
        <f>'[10]TableA4'!$F90</f>
        <v>0.03571756602486691</v>
      </c>
      <c r="I90" s="4">
        <f>'[10]TableA12'!N90</f>
        <v>0.07080724816053549</v>
      </c>
      <c r="J90" s="4">
        <f>'[8]TableD6'!$D10</f>
        <v>0.23735855</v>
      </c>
      <c r="K90" s="4"/>
      <c r="L90" s="2">
        <f>'[10]TableA12'!D90</f>
        <v>0.2605568326196278</v>
      </c>
      <c r="M90" s="2">
        <f>'[10]TableA12'!E90</f>
        <v>0.7394431673803722</v>
      </c>
      <c r="N90" s="2">
        <f>'[10]TableA12'!F90</f>
        <v>0.28429695336371164</v>
      </c>
      <c r="O90" s="2">
        <f>AVERAGE('[8]TableD7'!H110:H119)</f>
        <v>0.1182157004676176</v>
      </c>
      <c r="P90" s="2">
        <f>AVERAGE('[8]TableD7'!I110:I119)</f>
        <v>0.37434971814745577</v>
      </c>
      <c r="Q90" s="2">
        <f>AVERAGE('[8]TableD7'!J110:J119)</f>
        <v>1.3655491154977124</v>
      </c>
      <c r="R90" s="2">
        <f>AVERAGE('[8]TableD7'!K110:K119)</f>
        <v>6.453921776330205</v>
      </c>
      <c r="S90" s="2">
        <v>2.33333333333333</v>
      </c>
      <c r="T90" s="2">
        <v>5</v>
      </c>
      <c r="U90" s="2">
        <v>10</v>
      </c>
      <c r="V90" s="2">
        <f>AVERAGE('[8]TableD7'!L110:L119)</f>
        <v>0.026353191939623676</v>
      </c>
      <c r="W90" s="2"/>
      <c r="X90" s="2"/>
      <c r="Y90" s="2"/>
      <c r="Z90" s="2"/>
      <c r="AA90" s="2"/>
    </row>
    <row r="91" spans="1:27" ht="12.75">
      <c r="I91" s="5"/>
      <c r="W91" s="2"/>
      <c r="X91" s="2"/>
      <c r="Y91" s="2"/>
      <c r="Z91" s="2"/>
      <c r="AA91" s="2"/>
    </row>
    <row r="92" spans="1:27" ht="12.75">
      <c r="I92" s="5"/>
      <c r="W92" s="2"/>
      <c r="X92" s="2"/>
      <c r="Y92" s="2"/>
      <c r="Z92" s="2"/>
      <c r="AA92" s="2"/>
    </row>
    <row r="93" spans="1:27" ht="12.75">
      <c r="I93" s="5"/>
      <c r="W93" s="2"/>
      <c r="X93" s="2"/>
      <c r="Y93" s="2"/>
      <c r="Z93" s="2"/>
      <c r="AA93" s="2"/>
    </row>
    <row r="94" spans="1:27" ht="12.75">
      <c r="I94" s="5"/>
      <c r="W94" s="2"/>
      <c r="X94" s="2"/>
      <c r="Y94" s="2"/>
      <c r="Z94" s="2"/>
      <c r="AA94" s="2"/>
    </row>
    <row r="95" spans="1:27" ht="12.75">
      <c r="I95" s="5"/>
      <c r="W95" s="2"/>
      <c r="X95" s="2"/>
      <c r="Y95" s="2"/>
      <c r="Z95" s="2"/>
      <c r="AA95" s="2"/>
    </row>
    <row r="96" spans="1:27" ht="12.75">
      <c r="I96" s="5"/>
      <c r="W96" s="2"/>
      <c r="X96" s="2"/>
      <c r="Y96" s="2"/>
      <c r="Z96" s="2"/>
      <c r="AA96" s="2"/>
    </row>
    <row r="97" spans="1:27" ht="12.75">
      <c r="I97" s="5"/>
      <c r="W97" s="2"/>
      <c r="X97" s="2"/>
      <c r="Y97" s="2"/>
      <c r="Z97" s="2"/>
      <c r="AA97" s="2"/>
    </row>
    <row r="98" spans="1:27" ht="12.75">
      <c r="I98" s="5"/>
      <c r="W98" s="2"/>
      <c r="X98" s="2"/>
      <c r="Y98" s="2"/>
      <c r="Z98" s="2"/>
      <c r="AA98" s="2"/>
    </row>
    <row r="99" spans="1:27" ht="12.75">
      <c r="I99" s="5"/>
      <c r="W99" s="2"/>
      <c r="X99" s="2"/>
      <c r="Y99" s="2"/>
      <c r="Z99" s="2"/>
      <c r="AA99" s="2"/>
    </row>
    <row r="100" spans="1:27" ht="12.75">
      <c r="A100" s="1">
        <v>1910</v>
      </c>
      <c r="B100" s="4">
        <f>'[10]TableA4'!$E100</f>
        <v>0.22663027096073507</v>
      </c>
      <c r="C100" s="4">
        <f>'[9]TableB2'!$M100</f>
        <v>0.2034910446832276</v>
      </c>
      <c r="D100" s="2">
        <f>'[10]TableA2'!$N100</f>
        <v>6.544376297588285</v>
      </c>
      <c r="E100" s="4">
        <f>'[7]TableC2'!$L100</f>
        <v>0.021313480341917327</v>
      </c>
      <c r="F100" s="2">
        <f>AVERAGE('[9]TableB5'!L100:L103)</f>
        <v>1.359413626318179</v>
      </c>
      <c r="G100" s="2">
        <f>AVERAGE('[9]TableB5'!M100:M103)</f>
        <v>1.6247826850308609</v>
      </c>
      <c r="H100" s="4">
        <f>'[10]TableA4'!$F100</f>
        <v>0.0346297738172929</v>
      </c>
      <c r="I100" s="4">
        <f>'[10]TableA12'!N100</f>
        <v>0.08269682348522722</v>
      </c>
      <c r="J100" s="4">
        <f>'[8]TableD6'!$D20</f>
        <v>0.21461619999999998</v>
      </c>
      <c r="K100" s="4"/>
      <c r="L100" s="2">
        <f>'[10]TableA12'!D100</f>
        <v>0.3434997539835892</v>
      </c>
      <c r="M100" s="2">
        <f>'[10]TableA12'!E100</f>
        <v>0.6565002460164109</v>
      </c>
      <c r="N100" s="2">
        <f>'[10]TableA12'!F100</f>
        <v>0.36373223143118405</v>
      </c>
      <c r="O100" s="2">
        <f>AVERAGE('[8]TableD7'!H120:H129)</f>
        <v>0.11527892558039705</v>
      </c>
      <c r="P100" s="2">
        <f>AVERAGE('[8]TableD7'!I120:I129)</f>
        <v>0.3650499310045906</v>
      </c>
      <c r="Q100" s="2">
        <f>AVERAGE('[8]TableD7'!J120:J129)</f>
        <v>1.216986595001996</v>
      </c>
      <c r="R100" s="2">
        <f>AVERAGE('[8]TableD7'!K120:K129)</f>
        <v>5.33826639250009</v>
      </c>
      <c r="S100" s="2">
        <v>2.33333333333333</v>
      </c>
      <c r="T100" s="2">
        <v>5</v>
      </c>
      <c r="U100" s="2">
        <v>10</v>
      </c>
      <c r="V100" s="2">
        <f>AVERAGE('[8]TableD7'!L120:L129)</f>
        <v>0.024814461807720716</v>
      </c>
      <c r="W100" s="2"/>
      <c r="X100" s="2"/>
      <c r="Y100" s="2"/>
      <c r="Z100" s="2"/>
      <c r="AA100" s="2"/>
    </row>
    <row r="101" spans="1:27" ht="12.75">
      <c r="I101" s="5"/>
      <c r="W101" s="2"/>
      <c r="X101" s="2"/>
      <c r="Y101" s="2"/>
      <c r="Z101" s="2"/>
      <c r="AA101" s="2"/>
    </row>
    <row r="102" spans="1:27" ht="12.75">
      <c r="I102" s="5"/>
      <c r="W102" s="2"/>
      <c r="X102" s="2"/>
      <c r="Y102" s="2"/>
      <c r="Z102" s="2"/>
      <c r="AA102" s="2"/>
    </row>
    <row r="103" spans="1:27" ht="12.75">
      <c r="I103" s="5"/>
      <c r="W103" s="2"/>
      <c r="X103" s="2"/>
      <c r="Y103" s="2"/>
      <c r="Z103" s="2"/>
      <c r="AA103" s="2"/>
    </row>
    <row r="104" spans="1:27" ht="12.75">
      <c r="I104" s="5"/>
      <c r="W104" s="2"/>
      <c r="X104" s="2"/>
      <c r="Y104" s="2"/>
      <c r="Z104" s="2"/>
      <c r="AA104" s="2"/>
    </row>
    <row r="105" spans="1:27" ht="12.75">
      <c r="I105" s="5"/>
      <c r="W105" s="2"/>
      <c r="X105" s="2"/>
      <c r="Y105" s="2"/>
      <c r="Z105" s="2"/>
      <c r="AA105" s="2"/>
    </row>
    <row r="106" spans="1:27" ht="12.75">
      <c r="I106" s="5"/>
      <c r="W106" s="2"/>
      <c r="X106" s="2"/>
      <c r="Y106" s="2"/>
      <c r="Z106" s="2"/>
      <c r="AA106" s="2"/>
    </row>
    <row r="107" spans="1:27" ht="12.75">
      <c r="I107" s="5"/>
      <c r="W107" s="2"/>
      <c r="X107" s="2"/>
      <c r="Y107" s="2"/>
      <c r="Z107" s="2"/>
      <c r="AA107" s="2"/>
    </row>
    <row r="108" spans="1:27" ht="12.75">
      <c r="I108" s="5"/>
      <c r="S108" s="4"/>
      <c r="W108" s="2"/>
      <c r="X108" s="2"/>
      <c r="Y108" s="2"/>
      <c r="Z108" s="2"/>
      <c r="AA108" s="2"/>
    </row>
    <row r="109" spans="1:27" ht="12.75">
      <c r="I109" s="5"/>
      <c r="W109" s="2"/>
      <c r="X109" s="2"/>
      <c r="Y109" s="2"/>
      <c r="Z109" s="2"/>
      <c r="AA109" s="2"/>
    </row>
    <row r="110" spans="1:27" ht="12.75">
      <c r="A110" s="1">
        <v>1920</v>
      </c>
      <c r="B110" s="4">
        <f>'[10]TableA4'!$E110</f>
        <v>0.09795617752515869</v>
      </c>
      <c r="C110" s="4">
        <f>'[9]TableB2'!$M110</f>
        <v>0.07035521214274783</v>
      </c>
      <c r="D110" s="2">
        <f>'[10]TableA2'!$N110</f>
        <v>3.1576911365399614</v>
      </c>
      <c r="E110" s="4">
        <f>'[7]TableC2'!$L110</f>
        <v>0.020557902854581513</v>
      </c>
      <c r="F110" s="2">
        <f>AVERAGE('[9]TableB5'!L110:L119)</f>
        <v>1.2082849554256514</v>
      </c>
      <c r="G110" s="2">
        <f>AVERAGE('[9]TableB5'!M110:M119)</f>
        <v>1.5103561942820645</v>
      </c>
      <c r="H110" s="4">
        <f>'[10]TableA4'!$F110</f>
        <v>0.031049622922224445</v>
      </c>
      <c r="I110" s="4">
        <f>'[10]TableA12'!N110</f>
        <v>0.15330396227277604</v>
      </c>
      <c r="J110" s="4">
        <f>'[8]TableD6'!$D30</f>
        <v>0.0854868</v>
      </c>
      <c r="K110" s="4"/>
      <c r="L110" s="2">
        <f>'[10]TableA12'!D110</f>
        <v>0.2908804523264281</v>
      </c>
      <c r="M110" s="2">
        <f>'[10]TableA12'!E110</f>
        <v>0.7091195476735718</v>
      </c>
      <c r="N110" s="2">
        <f>'[10]TableA12'!F110</f>
        <v>0.3465586440417748</v>
      </c>
      <c r="O110" s="2">
        <f>AVERAGE('[8]TableD7'!H130:H139)</f>
        <v>0.1075095234410095</v>
      </c>
      <c r="P110" s="2">
        <f>AVERAGE('[8]TableD7'!I130:I139)</f>
        <v>0.34044682422986344</v>
      </c>
      <c r="Q110" s="2">
        <f>AVERAGE('[8]TableD7'!J130:J139)</f>
        <v>1.075095234410095</v>
      </c>
      <c r="R110" s="2">
        <f>AVERAGE('[8]TableD7'!K130:K139)</f>
        <v>4.479563476708729</v>
      </c>
      <c r="S110" s="2">
        <v>2.33333333333333</v>
      </c>
      <c r="T110" s="2">
        <v>5</v>
      </c>
      <c r="U110" s="2">
        <v>10</v>
      </c>
      <c r="V110" s="2">
        <f>AVERAGE('[8]TableD7'!L130:L139)</f>
        <v>0.023116096909133976</v>
      </c>
      <c r="W110" s="2"/>
      <c r="X110" s="2"/>
      <c r="Y110" s="2"/>
      <c r="Z110" s="2"/>
      <c r="AA110" s="2"/>
    </row>
    <row r="111" spans="1:27" ht="12.75">
      <c r="I111" s="5"/>
      <c r="W111" s="2"/>
      <c r="X111" s="2"/>
      <c r="Y111" s="2"/>
      <c r="Z111" s="2"/>
      <c r="AA111" s="2"/>
    </row>
    <row r="112" spans="1:27" ht="12.75">
      <c r="I112" s="5"/>
      <c r="W112" s="2"/>
      <c r="X112" s="2"/>
      <c r="Y112" s="2"/>
      <c r="Z112" s="2"/>
      <c r="AA112" s="2"/>
    </row>
    <row r="113" spans="1:27" ht="12.75">
      <c r="I113" s="5"/>
      <c r="W113" s="2"/>
      <c r="X113" s="2"/>
      <c r="Y113" s="2"/>
      <c r="Z113" s="2"/>
      <c r="AA113" s="2"/>
    </row>
    <row r="114" spans="1:27" ht="12.75">
      <c r="I114" s="5"/>
      <c r="W114" s="2"/>
      <c r="X114" s="2"/>
      <c r="Y114" s="2"/>
      <c r="Z114" s="2"/>
      <c r="AA114" s="2"/>
    </row>
    <row r="115" spans="1:27" ht="12.75">
      <c r="I115" s="5"/>
      <c r="W115" s="2"/>
      <c r="X115" s="2"/>
      <c r="Y115" s="2"/>
      <c r="Z115" s="2"/>
      <c r="AA115" s="2"/>
    </row>
    <row r="116" spans="1:27" ht="12.75">
      <c r="I116" s="5"/>
      <c r="W116" s="2"/>
      <c r="X116" s="2"/>
      <c r="Y116" s="2"/>
      <c r="Z116" s="2"/>
      <c r="AA116" s="2"/>
    </row>
    <row r="117" spans="1:27" ht="12.75">
      <c r="I117" s="5"/>
      <c r="W117" s="2"/>
      <c r="X117" s="2"/>
      <c r="Y117" s="2"/>
      <c r="Z117" s="2"/>
      <c r="AA117" s="2"/>
    </row>
    <row r="118" spans="1:27" ht="12.75">
      <c r="I118" s="5"/>
      <c r="W118" s="2"/>
      <c r="X118" s="2"/>
      <c r="Y118" s="2"/>
      <c r="Z118" s="2"/>
      <c r="AA118" s="2"/>
    </row>
    <row r="119" spans="1:27" ht="12.75">
      <c r="I119" s="5"/>
      <c r="W119" s="2"/>
      <c r="X119" s="2"/>
      <c r="Y119" s="2"/>
      <c r="Z119" s="2"/>
      <c r="AA119" s="2"/>
    </row>
    <row r="120" spans="1:27" ht="12.75">
      <c r="A120" s="1">
        <v>1930</v>
      </c>
      <c r="B120" s="4">
        <f>'[10]TableA4'!$E120</f>
        <v>0.11036391456259105</v>
      </c>
      <c r="C120" s="4">
        <f>'[9]TableB2'!$M120</f>
        <v>0.08125719500304006</v>
      </c>
      <c r="D120" s="2">
        <f>'[10]TableA2'!$N120</f>
        <v>3.9536808536448844</v>
      </c>
      <c r="E120" s="4">
        <f>'[7]TableC2'!$L120</f>
        <v>0.019682599002575497</v>
      </c>
      <c r="F120" s="2">
        <f>AVERAGE('[9]TableB5'!L120:L129)</f>
        <v>1.1350466934936079</v>
      </c>
      <c r="G120" s="2">
        <f>AVERAGE('[9]TableB5'!M120:M129)</f>
        <v>1.41880836686701</v>
      </c>
      <c r="H120" s="4">
        <f>'[10]TableA4'!$F120</f>
        <v>0.02791965354407176</v>
      </c>
      <c r="I120" s="4">
        <f>'[10]TableA12'!N120</f>
        <v>0.08694819996684285</v>
      </c>
      <c r="J120" s="4">
        <f>'[8]TableD6'!$D40</f>
        <v>0.09997943000000001</v>
      </c>
      <c r="K120" s="4"/>
      <c r="L120" s="2">
        <f>'[10]TableA12'!D120</f>
        <v>0.2783115319194618</v>
      </c>
      <c r="M120" s="2">
        <f>'[10]TableA12'!E120</f>
        <v>0.721688468080538</v>
      </c>
      <c r="N120" s="2">
        <f>'[10]TableA12'!F120</f>
        <v>0.32517029929308194</v>
      </c>
      <c r="O120" s="2">
        <f>AVERAGE('[8]TableD7'!H140:H149)</f>
        <v>0.13619456114671075</v>
      </c>
      <c r="P120" s="2">
        <f>AVERAGE('[8]TableD7'!I140:I149)</f>
        <v>0.43128277696458406</v>
      </c>
      <c r="Q120" s="2">
        <f>AVERAGE('[8]TableD7'!J140:J149)</f>
        <v>1.3619456114671078</v>
      </c>
      <c r="R120" s="2">
        <f>AVERAGE('[8]TableD7'!K140:K149)</f>
        <v>5.674773381112949</v>
      </c>
      <c r="S120" s="2">
        <v>2.33333333333333</v>
      </c>
      <c r="T120" s="2">
        <v>5</v>
      </c>
      <c r="U120" s="2">
        <v>10</v>
      </c>
      <c r="V120" s="2">
        <f>AVERAGE('[8]TableD7'!L140:L149)</f>
        <v>0.03658145580270178</v>
      </c>
      <c r="W120" s="2"/>
      <c r="X120" s="2"/>
      <c r="Y120" s="2"/>
      <c r="Z120" s="2"/>
      <c r="AA120" s="2"/>
    </row>
    <row r="121" spans="1:9" ht="12.75">
      <c r="B121" s="5"/>
      <c r="I121" s="5"/>
    </row>
    <row r="122" spans="1:9" ht="12.75">
      <c r="B122" s="5"/>
      <c r="I122" s="5"/>
    </row>
    <row r="123" spans="1:9" ht="12.75">
      <c r="B123" s="5"/>
      <c r="I123" s="5"/>
    </row>
    <row r="124" spans="1:9" ht="12.75">
      <c r="B124" s="5"/>
      <c r="I124" s="5"/>
    </row>
    <row r="125" spans="1:9" ht="12.75">
      <c r="B125" s="5"/>
      <c r="I125" s="5"/>
    </row>
    <row r="126" spans="1:9" ht="12.75">
      <c r="B126" s="5"/>
      <c r="I126" s="5"/>
    </row>
    <row r="127" spans="1:9" ht="12.75">
      <c r="B127" s="5"/>
      <c r="I127" s="5"/>
    </row>
    <row r="128" spans="1:9" ht="12.75">
      <c r="B128" s="5"/>
      <c r="I128" s="5"/>
    </row>
    <row r="129" spans="1:9" ht="12.75">
      <c r="B129" s="5"/>
      <c r="I129" s="5"/>
    </row>
    <row r="130" spans="1:27" ht="12.75">
      <c r="A130" s="1">
        <v>1940</v>
      </c>
      <c r="B130" s="4">
        <f>'[10]TableA4'!$E130</f>
        <v>0.09820096990492985</v>
      </c>
      <c r="C130" s="4">
        <f>'[9]TableB2'!$M130</f>
        <v>0.06740293414642967</v>
      </c>
      <c r="D130" s="2">
        <f>'[10]TableA2'!$N130</f>
        <v>3.6045214388868487</v>
      </c>
      <c r="E130" s="4">
        <f>'[7]TableC2'!$L130</f>
        <v>0.017356242891208948</v>
      </c>
      <c r="F130" s="2">
        <f>AVERAGE('[9]TableB5'!L130:L139)</f>
        <v>0.9423087647569725</v>
      </c>
      <c r="G130" s="2">
        <f>AVERAGE('[9]TableB5'!M130:M139)</f>
        <v>1.2179677535894542</v>
      </c>
      <c r="H130" s="4">
        <f>'[10]TableA4'!$F130</f>
        <v>0.025943399805025004</v>
      </c>
      <c r="I130" s="4">
        <f>'[10]TableA12'!N130</f>
        <v>0.031014631185002806</v>
      </c>
      <c r="J130" s="4">
        <f>'[8]TableD6'!$D50</f>
        <v>0.1028621</v>
      </c>
      <c r="K130" s="4"/>
      <c r="L130" s="2">
        <f>'[10]TableA12'!D130</f>
        <v>0.14199680430866188</v>
      </c>
      <c r="M130" s="2">
        <f>'[10]TableA12'!E130</f>
        <v>0.8580031956913381</v>
      </c>
      <c r="N130" s="2">
        <f>'[10]TableA12'!F130</f>
        <v>0.14243192744528826</v>
      </c>
      <c r="O130" s="2">
        <f>AVERAGE('[8]TableD7'!H150:H159)</f>
        <v>0.15844534978514735</v>
      </c>
      <c r="P130" s="2">
        <f>AVERAGE('[8]TableD7'!I150:I159)</f>
        <v>0.5017436076529667</v>
      </c>
      <c r="Q130" s="2">
        <f>AVERAGE('[8]TableD7'!J150:J159)</f>
        <v>1.5844534978514733</v>
      </c>
      <c r="R130" s="2">
        <f>AVERAGE('[8]TableD7'!K150:K159)</f>
        <v>6.60188957438114</v>
      </c>
      <c r="S130" s="2">
        <v>2.33333333333333</v>
      </c>
      <c r="T130" s="2">
        <v>5</v>
      </c>
      <c r="U130" s="2">
        <v>10</v>
      </c>
      <c r="V130" s="2">
        <f>AVERAGE('[8]TableD7'!L150:L159)</f>
        <v>0.047181709370174796</v>
      </c>
      <c r="W130" s="2">
        <f>AVERAGE('[8]TableD8'!$H150:$H159)</f>
        <v>0.16228753392708165</v>
      </c>
      <c r="X130" s="2">
        <f>AVERAGE('[8]TableD8'!$I150:$I159)</f>
        <v>0.5139105241024253</v>
      </c>
      <c r="Y130" s="2">
        <f>AVERAGE('[8]TableD8'!$J150:$J159)</f>
        <v>1.6228753392708168</v>
      </c>
      <c r="Z130" s="2">
        <f>AVERAGE('[8]TableD8'!K150:K159)</f>
        <v>6.761980580295071</v>
      </c>
      <c r="AA130" s="2"/>
    </row>
    <row r="131" spans="1:9" ht="12.75">
      <c r="I131" s="5"/>
    </row>
    <row r="132" spans="1:9" ht="12.75">
      <c r="I132" s="5"/>
    </row>
    <row r="133" spans="1:9" ht="12.75">
      <c r="I133" s="5"/>
    </row>
    <row r="134" spans="1:9" ht="12.75">
      <c r="I134" s="5"/>
    </row>
    <row r="135" spans="1:9" ht="12.75">
      <c r="I135" s="5"/>
    </row>
    <row r="136" spans="1:9" ht="12.75">
      <c r="I136" s="5"/>
    </row>
    <row r="137" spans="1:9" ht="12.75">
      <c r="I137" s="5"/>
    </row>
    <row r="138" spans="1:19" ht="12.75">
      <c r="I138" s="5"/>
      <c r="S138" s="4"/>
    </row>
    <row r="139" spans="1:9" ht="12.75">
      <c r="I139" s="5"/>
    </row>
    <row r="140" spans="1:27" ht="12.75">
      <c r="A140" s="1">
        <v>1950</v>
      </c>
      <c r="B140" s="4">
        <f>'[10]TableA4'!$E140</f>
        <v>0.04347707539774849</v>
      </c>
      <c r="C140" s="4">
        <f>'[9]TableB2'!$M140</f>
        <v>0.02928285242701594</v>
      </c>
      <c r="D140" s="2">
        <f>'[10]TableA2'!$N140</f>
        <v>2.1478816359188344</v>
      </c>
      <c r="E140" s="4">
        <f>'[7]TableC2'!$L140</f>
        <v>0.016313283950340242</v>
      </c>
      <c r="F140" s="2">
        <f>AVERAGE('[9]TableB5'!L140:L149)</f>
        <v>0.9693223782178014</v>
      </c>
      <c r="G140" s="2">
        <f>AVERAGE('[9]TableB5'!M140:M149)</f>
        <v>1.241733642271584</v>
      </c>
      <c r="H140" s="4">
        <f>'[10]TableA4'!$F140</f>
        <v>0.02025727455641834</v>
      </c>
      <c r="I140" s="4">
        <f>'[10]TableA12'!N140</f>
        <v>0.1267564662271233</v>
      </c>
      <c r="J140" s="4">
        <f>'[8]TableD6'!$D60</f>
        <v>0.052854029999999996</v>
      </c>
      <c r="K140" s="4"/>
      <c r="L140" s="2">
        <f>'[10]TableA12'!D140</f>
        <v>0.2309950066646827</v>
      </c>
      <c r="M140" s="2">
        <f>'[10]TableA12'!E140</f>
        <v>0.7690049933353174</v>
      </c>
      <c r="N140" s="2">
        <f>'[10]TableA12'!F140</f>
        <v>0.2334428315953485</v>
      </c>
      <c r="O140" s="2">
        <f>AVERAGE('[8]TableD7'!H160:H169)</f>
        <v>0.1684147267587049</v>
      </c>
      <c r="P140" s="2">
        <f>AVERAGE('[8]TableD7'!I160:I169)</f>
        <v>0.5333133014025653</v>
      </c>
      <c r="Q140" s="2">
        <f>AVERAGE('[8]TableD7'!J160:J169)</f>
        <v>1.6841472675870484</v>
      </c>
      <c r="R140" s="2">
        <f>AVERAGE('[8]TableD7'!K160:K169)</f>
        <v>7.017280281612702</v>
      </c>
      <c r="S140" s="2">
        <v>2.33333333333333</v>
      </c>
      <c r="T140" s="2">
        <v>5</v>
      </c>
      <c r="U140" s="2">
        <v>10</v>
      </c>
      <c r="V140" s="2">
        <f>AVERAGE('[8]TableD7'!L160:L169)</f>
        <v>0.0520093362336013</v>
      </c>
      <c r="W140" s="2">
        <f>AVERAGE('[8]TableD8'!$H160:$H169)</f>
        <v>0.17858165059312264</v>
      </c>
      <c r="X140" s="2">
        <f>AVERAGE('[8]TableD8'!$I160:$I169)</f>
        <v>0.565508560211555</v>
      </c>
      <c r="Y140" s="2">
        <f>AVERAGE('[8]TableD8'!$J160:$J169)</f>
        <v>1.7858165059312263</v>
      </c>
      <c r="Z140" s="2">
        <f>AVERAGE('[8]TableD8'!K160:K169)</f>
        <v>7.440902108046776</v>
      </c>
      <c r="AA140" s="2">
        <f>V140</f>
        <v>0.0520093362336013</v>
      </c>
    </row>
    <row r="141" spans="1:9" ht="12.75">
      <c r="I141" s="5"/>
    </row>
    <row r="142" spans="1:9" ht="12.75">
      <c r="I142" s="5"/>
    </row>
    <row r="143" spans="1:9" ht="12.75">
      <c r="I143" s="5"/>
    </row>
    <row r="144" spans="1:9" ht="12.75">
      <c r="I144" s="5"/>
    </row>
    <row r="145" spans="1:9" ht="12.75">
      <c r="I145" s="5"/>
    </row>
    <row r="146" spans="1:9" ht="12.75">
      <c r="I146" s="5"/>
    </row>
    <row r="147" spans="1:9" ht="12.75">
      <c r="I147" s="5"/>
    </row>
    <row r="148" spans="1:9" ht="12.75">
      <c r="I148" s="5"/>
    </row>
    <row r="149" spans="1:9" ht="12.75">
      <c r="I149" s="5"/>
    </row>
    <row r="150" spans="1:27" ht="12.75">
      <c r="A150" s="1">
        <v>1960</v>
      </c>
      <c r="B150" s="4">
        <f>'[10]TableA4'!$E150</f>
        <v>0.058520859229230414</v>
      </c>
      <c r="C150" s="4">
        <f>'[9]TableB2'!$M150</f>
        <v>0.034620888647105684</v>
      </c>
      <c r="D150" s="2">
        <f>'[10]TableA2'!$N150</f>
        <v>2.648859330190022</v>
      </c>
      <c r="E150" s="4">
        <f>'[7]TableC2'!$L150</f>
        <v>0.015931659442654567</v>
      </c>
      <c r="F150" s="2">
        <f>AVERAGE('[9]TableB5'!L150:L159)</f>
        <v>1.0926023714695456</v>
      </c>
      <c r="G150" s="2">
        <f>AVERAGE('[9]TableB5'!M150:M159)</f>
        <v>1.383814607768469</v>
      </c>
      <c r="H150" s="4">
        <f>'[10]TableA4'!$F150</f>
        <v>0.022051136418508886</v>
      </c>
      <c r="I150" s="4">
        <f>'[10]TableA12'!N150</f>
        <v>0.14005236098984047</v>
      </c>
      <c r="J150" s="4">
        <f>'[8]TableD6'!$D70</f>
        <v>0.06277635000000001</v>
      </c>
      <c r="K150" s="4"/>
      <c r="L150" s="2">
        <f>'[10]TableA12'!D150</f>
        <v>0.23047528055307262</v>
      </c>
      <c r="M150" s="2">
        <f>'[10]TableA12'!E150</f>
        <v>0.7695247194469274</v>
      </c>
      <c r="N150" s="2">
        <f>'[10]TableA12'!F150</f>
        <v>0.22923279308788183</v>
      </c>
      <c r="O150" s="2">
        <f>AVERAGE('[8]TableD7'!H170:H179)</f>
        <v>0.2217377263450806</v>
      </c>
      <c r="P150" s="2">
        <f>AVERAGE('[8]TableD7'!I170:I179)</f>
        <v>0.7021694667594218</v>
      </c>
      <c r="Q150" s="2">
        <f>AVERAGE('[8]TableD7'!J170:J179)</f>
        <v>2.217377263450806</v>
      </c>
      <c r="R150" s="2">
        <f>AVERAGE('[8]TableD7'!K170:K179)</f>
        <v>9.239071931045023</v>
      </c>
      <c r="S150" s="2">
        <v>2.33333333333333</v>
      </c>
      <c r="T150" s="2">
        <v>5</v>
      </c>
      <c r="U150" s="2">
        <v>10</v>
      </c>
      <c r="V150" s="2">
        <f>AVERAGE('[8]TableD7'!L170:L179)</f>
        <v>0.08213010200213881</v>
      </c>
      <c r="W150" s="2">
        <f>AVERAGE('[8]TableD8'!$H170:$H179)</f>
        <v>0.25165910621012694</v>
      </c>
      <c r="X150" s="2">
        <f>AVERAGE('[8]TableD8'!$I170:$I179)</f>
        <v>0.7969205029987353</v>
      </c>
      <c r="Y150" s="2">
        <f>AVERAGE('[8]TableD8'!$J170:$J179)</f>
        <v>2.5165910621012695</v>
      </c>
      <c r="Z150" s="2">
        <f>AVERAGE('[8]TableD8'!K170:K179)</f>
        <v>10.485796092088624</v>
      </c>
      <c r="AA150" s="2">
        <f>V150</f>
        <v>0.08213010200213881</v>
      </c>
    </row>
    <row r="151" spans="1:9" ht="12.75">
      <c r="I151" s="5"/>
    </row>
    <row r="152" spans="1:9" ht="12.75">
      <c r="I152" s="5"/>
    </row>
    <row r="153" spans="1:9" ht="12.75">
      <c r="I153" s="5"/>
    </row>
    <row r="154" spans="1:9" ht="12.75">
      <c r="I154" s="5"/>
    </row>
    <row r="155" spans="1:9" ht="12.75">
      <c r="I155" s="5"/>
    </row>
    <row r="156" spans="1:9" ht="12.75">
      <c r="I156" s="5"/>
    </row>
    <row r="157" spans="1:9" ht="12.75">
      <c r="I157" s="5"/>
    </row>
    <row r="158" spans="1:9" ht="12.75">
      <c r="I158" s="5"/>
    </row>
    <row r="159" spans="1:9" ht="12.75">
      <c r="I159" s="5"/>
    </row>
    <row r="160" spans="1:27" ht="12.75">
      <c r="A160" s="1">
        <v>1970</v>
      </c>
      <c r="B160" s="4">
        <f>'[10]TableA4'!$E160</f>
        <v>0.061890839407825096</v>
      </c>
      <c r="C160" s="4">
        <f>'[9]TableB2'!$M160</f>
        <v>0.046495953682376225</v>
      </c>
      <c r="D160" s="2">
        <f>'[10]TableA2'!$N160</f>
        <v>2.8619724286236075</v>
      </c>
      <c r="E160" s="4">
        <f>'[7]TableC2'!$L160</f>
        <v>0.014921947188241491</v>
      </c>
      <c r="F160" s="2">
        <f>AVERAGE('[9]TableB5'!L160:L169)</f>
        <v>1.1327640440521467</v>
      </c>
      <c r="G160" s="2">
        <f>AVERAGE('[9]TableB5'!M160:M169)</f>
        <v>1.449833128862075</v>
      </c>
      <c r="H160" s="4">
        <f>'[10]TableA4'!$F160</f>
        <v>0.02163272353328863</v>
      </c>
      <c r="I160" s="4">
        <f>'[10]TableA12'!N160</f>
        <v>0.13291642838185552</v>
      </c>
      <c r="J160" s="4">
        <f>'[8]TableD6'!$D80</f>
        <v>0.06780829</v>
      </c>
      <c r="K160" s="4"/>
      <c r="L160" s="2">
        <f>'[10]TableA12'!D160</f>
        <v>0.2133757138333802</v>
      </c>
      <c r="M160" s="2">
        <f>'[10]TableA12'!E160</f>
        <v>0.7866242861666198</v>
      </c>
      <c r="N160" s="2">
        <f>'[10]TableA12'!F160</f>
        <v>0.2085702043751539</v>
      </c>
      <c r="O160" s="2">
        <f>AVERAGE('[8]TableD7'!H180:H189)</f>
        <v>0.2758620414627135</v>
      </c>
      <c r="P160" s="2">
        <f>AVERAGE('[8]TableD7'!I180:I189)</f>
        <v>0.8735631312985926</v>
      </c>
      <c r="Q160" s="2">
        <f>AVERAGE('[8]TableD7'!J180:J189)</f>
        <v>2.758620414627135</v>
      </c>
      <c r="R160" s="2">
        <f>AVERAGE('[8]TableD7'!K180:K189)</f>
        <v>11.494251727613063</v>
      </c>
      <c r="S160" s="2">
        <v>2.33333333333333</v>
      </c>
      <c r="T160" s="2">
        <v>5</v>
      </c>
      <c r="U160" s="2">
        <v>10</v>
      </c>
      <c r="V160" s="2">
        <f>AVERAGE('[8]TableD7'!L180:L189)</f>
        <v>0.11824659410696695</v>
      </c>
      <c r="W160" s="2">
        <f>AVERAGE('[8]TableD8'!$H180:$H189)</f>
        <v>0.34468785085014103</v>
      </c>
      <c r="X160" s="2">
        <f>AVERAGE('[8]TableD8'!$I180:$I189)</f>
        <v>1.0915115276921132</v>
      </c>
      <c r="Y160" s="2">
        <f>AVERAGE('[8]TableD8'!$J180:$J189)</f>
        <v>3.4468785085014106</v>
      </c>
      <c r="Z160" s="2">
        <f>AVERAGE('[8]TableD8'!K180:K189)</f>
        <v>14.361993785422545</v>
      </c>
      <c r="AA160" s="2">
        <f>AVERAGE('[8]TableD8'!L180:L189)</f>
        <v>0.12368815322242535</v>
      </c>
    </row>
    <row r="161" spans="1:9" ht="12.75">
      <c r="I161" s="5"/>
    </row>
    <row r="162" spans="1:9" ht="12.75">
      <c r="I162" s="5"/>
    </row>
    <row r="163" spans="1:9" ht="12.75">
      <c r="I163" s="5"/>
    </row>
    <row r="164" spans="1:9" ht="12.75">
      <c r="I164" s="5"/>
    </row>
    <row r="165" spans="1:9" ht="12.75">
      <c r="I165" s="5"/>
    </row>
    <row r="166" spans="1:9" ht="12.75">
      <c r="I166" s="5"/>
    </row>
    <row r="167" spans="1:9" ht="12.75">
      <c r="I167" s="5"/>
    </row>
    <row r="168" spans="1:19" ht="12.75">
      <c r="I168" s="5"/>
      <c r="S168" s="4"/>
    </row>
    <row r="169" spans="1:9" ht="12.75">
      <c r="I169" s="5"/>
    </row>
    <row r="170" spans="1:27" ht="12.75">
      <c r="A170" s="1">
        <v>1980</v>
      </c>
      <c r="B170" s="4">
        <f>AVERAGE('[10]TableA3'!E93:E102)</f>
        <v>0.06359985670701154</v>
      </c>
      <c r="C170" s="4">
        <f>AVERAGE('[9]TableB1'!M164:M173)</f>
        <v>0.05650729750159998</v>
      </c>
      <c r="D170" s="2">
        <f>AVERAGE('[10]TableA1'!N$93:N$102)</f>
        <v>3.009659194407428</v>
      </c>
      <c r="E170" s="4">
        <f>'[7]TableC2'!$L170</f>
        <v>0.013614787624706994</v>
      </c>
      <c r="F170" s="2">
        <f>AVERAGE('[9]TableB5'!L170:L179)</f>
        <v>1.1472781516103756</v>
      </c>
      <c r="G170" s="2">
        <f>AVERAGE('[9]TableB5'!M170:M179)</f>
        <v>1.5562477820648808</v>
      </c>
      <c r="H170" s="4">
        <f>'[10]TableA4'!$F170</f>
        <v>0.02112325497234052</v>
      </c>
      <c r="I170" s="4">
        <f>'[10]TableA12'!N170</f>
        <v>0.08136447895200097</v>
      </c>
      <c r="J170" s="4">
        <f>'[8]TableD6'!$D90</f>
        <v>0.07369392999999999</v>
      </c>
      <c r="K170" s="4"/>
      <c r="L170" s="2">
        <f>'[10]TableA12'!D170</f>
        <v>0.19067950903054132</v>
      </c>
      <c r="M170" s="2">
        <f>'[10]TableA12'!E170</f>
        <v>0.8093204909694588</v>
      </c>
      <c r="N170" s="2">
        <f>'[10]TableA12'!F170</f>
        <v>0.2025021083335286</v>
      </c>
      <c r="O170" s="2">
        <f>AVERAGE('[8]TableD7'!H190:H199)</f>
        <v>0.28540265910646323</v>
      </c>
      <c r="P170" s="2">
        <f>AVERAGE('[8]TableD7'!I190:I199)</f>
        <v>0.9037750871704668</v>
      </c>
      <c r="Q170" s="2">
        <f>AVERAGE('[8]TableD7'!J190:J199)</f>
        <v>2.854026591064632</v>
      </c>
      <c r="R170" s="2">
        <f>AVERAGE('[8]TableD7'!K190:K199)</f>
        <v>11.891777462769301</v>
      </c>
      <c r="S170" s="2">
        <v>2.33333333333333</v>
      </c>
      <c r="T170" s="2">
        <v>5</v>
      </c>
      <c r="U170" s="2">
        <v>10</v>
      </c>
      <c r="V170" s="2">
        <f>AVERAGE('[8]TableD7'!L190:L199)</f>
        <v>0.1247290631173276</v>
      </c>
      <c r="W170" s="2">
        <f>AVERAGE('[8]TableD8'!$H190:$H199)</f>
        <v>0.3966571176115694</v>
      </c>
      <c r="X170" s="2">
        <f>AVERAGE('[8]TableD8'!$I190:$I199)</f>
        <v>1.2560808724366361</v>
      </c>
      <c r="Y170" s="2">
        <f>AVERAGE('[8]TableD8'!$J190:$J199)</f>
        <v>3.9665711761156937</v>
      </c>
      <c r="Z170" s="2">
        <f>AVERAGE('[8]TableD8'!K190:K199)</f>
        <v>16.52737990048206</v>
      </c>
      <c r="AA170" s="2">
        <f>AVERAGE('[8]TableD8'!L190:L199)</f>
        <v>0.15215269739645004</v>
      </c>
    </row>
    <row r="171" spans="1:9" ht="12.75">
      <c r="I171" s="5"/>
    </row>
    <row r="172" spans="1:9" ht="12.75">
      <c r="I172" s="5"/>
    </row>
    <row r="173" spans="1:9" ht="12.75">
      <c r="I173" s="5"/>
    </row>
    <row r="174" spans="1:9" ht="12.75">
      <c r="I174" s="5"/>
    </row>
    <row r="175" spans="1:9" ht="12.75">
      <c r="I175" s="5"/>
    </row>
    <row r="176" spans="1:9" ht="12.75">
      <c r="I176" s="5"/>
    </row>
    <row r="177" spans="1:9" ht="12.75">
      <c r="I177" s="5"/>
    </row>
    <row r="178" spans="1:9" ht="12.75">
      <c r="I178" s="5"/>
    </row>
    <row r="179" spans="1:9" ht="12.75">
      <c r="I179" s="5"/>
    </row>
    <row r="180" spans="1:27" ht="12.75">
      <c r="A180" s="1">
        <v>1990</v>
      </c>
      <c r="B180" s="4">
        <f>'[10]TableA4'!$E180</f>
        <v>0.07725355817175641</v>
      </c>
      <c r="C180" s="4">
        <f>'[9]TableB2'!$M180</f>
        <v>0.0673848804110842</v>
      </c>
      <c r="D180" s="2">
        <f>'[10]TableA2'!$N180</f>
        <v>3.278133024587666</v>
      </c>
      <c r="E180" s="4">
        <f>'[7]TableC2'!$L180</f>
        <v>0.012291322380605218</v>
      </c>
      <c r="F180" s="2">
        <f>AVERAGE('[9]TableB5'!L180:L189)</f>
        <v>1.1621859524466314</v>
      </c>
      <c r="G180" s="2">
        <f>AVERAGE('[9]TableB5'!M180:M189)</f>
        <v>1.9184412191457956</v>
      </c>
      <c r="H180" s="4">
        <f>'[10]TableA4'!$F180</f>
        <v>0.023568246480563958</v>
      </c>
      <c r="I180" s="4">
        <f>'[10]TableA12'!N180</f>
        <v>0.1076520463604775</v>
      </c>
      <c r="J180" s="4">
        <f>'[8]TableD6'!$D100</f>
        <v>0.09129696999999999</v>
      </c>
      <c r="K180" s="4"/>
      <c r="L180" s="2">
        <f>'[10]TableA12'!D180</f>
        <v>0.23872322754854922</v>
      </c>
      <c r="M180" s="2">
        <f>'[10]TableA12'!E180</f>
        <v>0.7612767724514509</v>
      </c>
      <c r="N180" s="2">
        <f>'[10]TableA12'!F180</f>
        <v>0.2659999232757646</v>
      </c>
      <c r="O180" s="2">
        <f>AVERAGE('[8]TableD7'!H200:H209)</f>
        <v>0.2943229828919514</v>
      </c>
      <c r="P180" s="2">
        <f>AVERAGE('[8]TableD7'!I200:I209)</f>
        <v>0.932022779157846</v>
      </c>
      <c r="Q180" s="2">
        <f>AVERAGE('[8]TableD7'!J200:J209)</f>
        <v>2.943229828919514</v>
      </c>
      <c r="R180" s="2">
        <f>AVERAGE('[8]TableD7'!K200:K209)</f>
        <v>12.263457620497975</v>
      </c>
      <c r="S180" s="2">
        <v>2.33333333333333</v>
      </c>
      <c r="T180" s="2">
        <v>5</v>
      </c>
      <c r="U180" s="2">
        <v>10</v>
      </c>
      <c r="V180" s="2">
        <f>AVERAGE('[8]TableD7'!L200:L209)</f>
        <v>0.13129437982265033</v>
      </c>
      <c r="W180" s="2">
        <f>AVERAGE('[8]TableD8'!$H200:$H209)</f>
        <v>0.45935062657845205</v>
      </c>
      <c r="X180" s="2">
        <f>AVERAGE('[8]TableD8'!$I200:$I209)</f>
        <v>1.4546103174984315</v>
      </c>
      <c r="Y180" s="2">
        <f>AVERAGE('[8]TableD8'!$J200:$J209)</f>
        <v>4.59350626578452</v>
      </c>
      <c r="Z180" s="2">
        <f>AVERAGE('[8]TableD8'!K200:K209)</f>
        <v>19.139609440768833</v>
      </c>
      <c r="AA180" s="2">
        <f>AVERAGE('[8]TableD8'!L200:L209)</f>
        <v>0.18953869621719277</v>
      </c>
    </row>
    <row r="181" spans="1:9" ht="12.75">
      <c r="I181" s="5"/>
    </row>
    <row r="182" spans="1:9" ht="12.75">
      <c r="I182" s="5"/>
    </row>
    <row r="183" spans="1:9" ht="12.75">
      <c r="I183" s="5"/>
    </row>
    <row r="184" spans="1:9" ht="12.75">
      <c r="I184" s="5"/>
    </row>
    <row r="185" spans="1:9" ht="12.75">
      <c r="I185" s="5"/>
    </row>
    <row r="186" spans="1:9" ht="12.75">
      <c r="I186" s="5"/>
    </row>
    <row r="187" spans="1:9" ht="12.75">
      <c r="I187" s="5"/>
    </row>
    <row r="188" spans="1:9" ht="12.75">
      <c r="I188" s="5"/>
    </row>
    <row r="189" spans="1:9" ht="12.75">
      <c r="I189" s="5"/>
    </row>
    <row r="190" spans="1:27" ht="12.75">
      <c r="A190" s="1">
        <v>2000</v>
      </c>
      <c r="B190" s="4">
        <f>'[10]TableA4'!$E190</f>
        <v>0.11386252254021063</v>
      </c>
      <c r="C190" s="4">
        <f>'[9]TableB2'!$M190</f>
        <v>0.09975227610506701</v>
      </c>
      <c r="D190" s="2">
        <f>'[10]TableA2'!$N190</f>
        <v>4.560070023847549</v>
      </c>
      <c r="E190" s="4">
        <f>'[7]TableC2'!$L190</f>
        <v>0.01158315711641757</v>
      </c>
      <c r="F190" s="2">
        <f>'[9]TableB5'!$L190</f>
        <v>1.2186634641997722</v>
      </c>
      <c r="G190" s="2">
        <f>'[9]TableB5'!$M190</f>
        <v>2.200312836494148</v>
      </c>
      <c r="H190" s="4">
        <f>'[10]TableA4'!$F190</f>
        <v>0.02564271491283498</v>
      </c>
      <c r="I190" s="4">
        <f>'[10]TableA12'!N190</f>
        <v>0.09406575353570015</v>
      </c>
      <c r="J190" s="4">
        <f>'[8]TableD6'!$D110</f>
        <v>0.12673929</v>
      </c>
      <c r="K190" s="4"/>
      <c r="L190" s="2">
        <f>'[10]TableA12'!D190</f>
        <v>0.23579567638753757</v>
      </c>
      <c r="M190" s="2">
        <f>'[10]TableA12'!E190</f>
        <v>0.7642043236124625</v>
      </c>
      <c r="N190" s="2">
        <f>'[10]TableA12'!F190</f>
        <v>0.263032574010085</v>
      </c>
      <c r="O190" s="2">
        <f>AVERAGE('[8]TableD7'!H210:H219)</f>
        <v>0.281396710684231</v>
      </c>
      <c r="P190" s="2">
        <f>AVERAGE('[8]TableD7'!I210:I219)</f>
        <v>0.8910895838333982</v>
      </c>
      <c r="Q190" s="2">
        <f>AVERAGE('[8]TableD7'!J210:J219)</f>
        <v>2.81396710684231</v>
      </c>
      <c r="R190" s="2">
        <f>AVERAGE('[8]TableD7'!K210:K219)</f>
        <v>11.724862945176291</v>
      </c>
      <c r="S190" s="2">
        <v>2.33333333333333</v>
      </c>
      <c r="T190" s="2">
        <v>5</v>
      </c>
      <c r="U190" s="2">
        <v>10</v>
      </c>
      <c r="V190" s="2">
        <f>AVERAGE('[8]TableD7'!L210:L219)</f>
        <v>0.1218034046782122</v>
      </c>
      <c r="W190" s="2">
        <f>AVERAGE('[8]TableD8'!$H210:$H219)</f>
        <v>0.47457019643761755</v>
      </c>
      <c r="X190" s="2">
        <f>AVERAGE('[8]TableD8'!$I210:$I219)</f>
        <v>1.5028056220524557</v>
      </c>
      <c r="Y190" s="2">
        <f>AVERAGE('[8]TableD8'!$J210:$J219)</f>
        <v>4.745701964376176</v>
      </c>
      <c r="Z190" s="2">
        <f>AVERAGE('[8]TableD8'!K210:K219)</f>
        <v>19.773758184900732</v>
      </c>
      <c r="AA190" s="2">
        <f>AVERAGE('[8]TableD8'!L210:L219)</f>
        <v>0.1990283453756052</v>
      </c>
    </row>
    <row r="191" spans="1:9" ht="12.75">
      <c r="I191" s="5"/>
    </row>
    <row r="192" spans="1:9" ht="12.75">
      <c r="I192" s="5"/>
    </row>
    <row r="193" spans="1:9" ht="12.75">
      <c r="I193" s="5"/>
    </row>
    <row r="194" spans="1:9" ht="12.75">
      <c r="I194" s="5"/>
    </row>
    <row r="195" spans="1:9" ht="12.75">
      <c r="I195" s="5"/>
    </row>
    <row r="196" spans="1:9" ht="12.75">
      <c r="I196" s="5"/>
    </row>
    <row r="197" spans="1:9" ht="12.75">
      <c r="I197" s="5"/>
    </row>
    <row r="198" spans="1:22" ht="12.75">
      <c r="A198" s="1">
        <v>2008</v>
      </c>
      <c r="B198" s="4">
        <f>'[10]TableA4'!$E200</f>
        <v>0.1452506963835374</v>
      </c>
      <c r="C198" s="4">
        <f>'[9]TableB2'!$M200</f>
        <v>0.1263889362613912</v>
      </c>
      <c r="D198" s="2">
        <f>'[10]TableA2'!$N200</f>
        <v>5.627398008059177</v>
      </c>
      <c r="F198" s="2">
        <f>'[9]TableB5'!$L196</f>
        <v>1.227422950844392</v>
      </c>
      <c r="G198" s="2">
        <f>'[9]TableB5'!$M196</f>
        <v>2.2284154387306088</v>
      </c>
      <c r="H198" s="4">
        <f>'[10]TableA3'!$F121</f>
        <v>0.025811342324733248</v>
      </c>
      <c r="I198" s="4">
        <f>'[10]TableA12'!N200</f>
        <v>0.0817979450635462</v>
      </c>
      <c r="L198" s="2">
        <f>'[10]TableA12'!D200</f>
        <v>0.23579567638753757</v>
      </c>
      <c r="M198" s="2">
        <f>'[10]TableA12'!E200</f>
        <v>0.7642043236124625</v>
      </c>
      <c r="N198" s="2">
        <f>'[10]TableA12'!F200</f>
        <v>0.263032574010085</v>
      </c>
      <c r="O198" s="4"/>
      <c r="P198" s="4"/>
      <c r="Q198" s="4"/>
      <c r="R198" s="4"/>
      <c r="S198" s="4"/>
      <c r="V198" s="4"/>
    </row>
    <row r="199" spans="1:9" ht="12.75">
      <c r="I199" s="5"/>
    </row>
    <row r="200" spans="1:27" ht="12.75">
      <c r="A200" s="1">
        <f>A190+10</f>
        <v>2010</v>
      </c>
      <c r="E200" s="4">
        <f>'[7]TableC2'!$L200</f>
        <v>0.01192261305034149</v>
      </c>
      <c r="I200" s="5"/>
      <c r="J200" s="4">
        <f>'[8]TableD6'!$D120</f>
        <v>0.14448924</v>
      </c>
      <c r="K200" s="4">
        <f>'[8]TableD6 (cont)'!$D120</f>
        <v>0.14915428999999997</v>
      </c>
      <c r="O200" s="2">
        <f>AVERAGE('[8]TableD7'!H220:H229)</f>
        <v>0.29392383582455145</v>
      </c>
      <c r="P200" s="2">
        <f>AVERAGE('[8]TableD7'!I220:I229)</f>
        <v>0.9307588134444128</v>
      </c>
      <c r="Q200" s="2">
        <f>AVERAGE('[8]TableD7'!J220:J229)</f>
        <v>2.9392383582455137</v>
      </c>
      <c r="R200" s="2">
        <f>AVERAGE('[8]TableD7'!K220:K229)</f>
        <v>12.246826492689644</v>
      </c>
      <c r="S200" s="2">
        <v>2.33333333333333</v>
      </c>
      <c r="T200" s="2">
        <v>5</v>
      </c>
      <c r="U200" s="2">
        <v>10</v>
      </c>
      <c r="V200" s="2">
        <f>AVERAGE('[8]TableD7'!L220:L229)</f>
        <v>0.1309907744714953</v>
      </c>
      <c r="W200" s="2">
        <f>AVERAGE('[8]TableD8'!$H220:$H229)</f>
        <v>0.5275314455441233</v>
      </c>
      <c r="X200" s="2">
        <f>AVERAGE('[8]TableD8'!$I220:$I229)</f>
        <v>1.670516244223057</v>
      </c>
      <c r="Y200" s="2">
        <f>AVERAGE('[8]TableD8'!$J220:$J229)</f>
        <v>5.275314455441233</v>
      </c>
      <c r="Z200" s="2">
        <f>AVERAGE('[8]TableD8'!K220:K229)</f>
        <v>21.980476897671807</v>
      </c>
      <c r="AA200" s="2">
        <f>AVERAGE('[8]TableD8'!L220:L229)</f>
        <v>0.23327938981092372</v>
      </c>
    </row>
    <row r="201" spans="1:9" ht="12.75">
      <c r="I201" s="5"/>
    </row>
    <row r="202" spans="1:9" ht="12.75">
      <c r="I202" s="5"/>
    </row>
    <row r="203" spans="1:9" ht="12.75">
      <c r="I203" s="5"/>
    </row>
    <row r="204" spans="1:9" ht="12.75">
      <c r="I204" s="5"/>
    </row>
    <row r="205" spans="1:9" ht="12.75">
      <c r="I205" s="5"/>
    </row>
    <row r="206" spans="1:9" ht="12.75">
      <c r="I206" s="5"/>
    </row>
    <row r="207" spans="1:9" ht="12.75">
      <c r="I207" s="5"/>
    </row>
    <row r="208" spans="1:9" ht="12.75">
      <c r="I208" s="5"/>
    </row>
    <row r="209" spans="1:9" ht="12.75">
      <c r="I209" s="5"/>
    </row>
    <row r="210" spans="1:27" ht="12.75">
      <c r="A210" s="1">
        <f>A200+10</f>
        <v>2020</v>
      </c>
      <c r="B210" s="4"/>
      <c r="C210" s="4"/>
      <c r="D210" s="2"/>
      <c r="E210" s="4">
        <f>'[7]TableC2'!$L210</f>
        <v>0.01211967086295038</v>
      </c>
      <c r="I210" s="4"/>
      <c r="J210" s="4">
        <f>'[8]TableD6'!$D130</f>
        <v>0.14054281</v>
      </c>
      <c r="K210" s="4">
        <f>'[8]TableD6 (cont)'!$D130</f>
        <v>0.15502182</v>
      </c>
      <c r="O210" s="2">
        <f>AVERAGE('[8]TableD7'!H230:H239)</f>
        <v>0.31285943230992486</v>
      </c>
      <c r="P210" s="2">
        <f>AVERAGE('[8]TableD7'!I230:I239)</f>
        <v>0.9907215356480952</v>
      </c>
      <c r="Q210" s="2">
        <f>AVERAGE('[8]TableD7'!J230:J239)</f>
        <v>3.128594323099249</v>
      </c>
      <c r="R210" s="2">
        <f>AVERAGE('[8]TableD7'!K230:K239)</f>
        <v>13.035809679580202</v>
      </c>
      <c r="S210" s="2">
        <v>2.33333333333333</v>
      </c>
      <c r="T210" s="2">
        <v>5</v>
      </c>
      <c r="U210" s="2">
        <v>10</v>
      </c>
      <c r="V210" s="2">
        <f>AVERAGE('[8]TableD7'!L230:L239)</f>
        <v>0.14534039710595192</v>
      </c>
      <c r="W210" s="2">
        <f>AVERAGE('[8]TableD8'!$H230:$H239)</f>
        <v>0.5916273929860748</v>
      </c>
      <c r="X210" s="2">
        <f>AVERAGE('[8]TableD8'!$I230:$I239)</f>
        <v>1.8734867444559036</v>
      </c>
      <c r="Y210" s="2">
        <f>AVERAGE('[8]TableD8'!$J230:$J239)</f>
        <v>5.916273929860749</v>
      </c>
      <c r="Z210" s="2">
        <f>AVERAGE('[8]TableD8'!K230:K239)</f>
        <v>24.651141374419787</v>
      </c>
      <c r="AA210" s="2">
        <f>AVERAGE('[8]TableD8'!L230:L239)</f>
        <v>0.27701791603994713</v>
      </c>
    </row>
    <row r="211" spans="1:9" ht="12.75">
      <c r="I211" s="5"/>
    </row>
    <row r="212" spans="1:9" ht="12.75">
      <c r="I212" s="5"/>
    </row>
    <row r="213" spans="1:9" ht="12.75">
      <c r="I213" s="5"/>
    </row>
    <row r="214" spans="1:9" ht="12.75">
      <c r="I214" s="5"/>
    </row>
    <row r="215" spans="1:9" ht="12.75">
      <c r="I215" s="5"/>
    </row>
    <row r="216" spans="1:9" ht="12.75">
      <c r="I216" s="5"/>
    </row>
    <row r="217" spans="1:9" ht="12.75">
      <c r="I217" s="5"/>
    </row>
    <row r="218" spans="1:9" ht="12.75">
      <c r="I218" s="5"/>
    </row>
    <row r="219" spans="1:9" ht="12.75">
      <c r="I219" s="5"/>
    </row>
    <row r="220" spans="1:27" ht="12.75">
      <c r="A220" s="1">
        <f>A210+10</f>
        <v>2030</v>
      </c>
      <c r="E220" s="4">
        <f>'[7]TableC2'!$L220</f>
        <v>0.012657687984886503</v>
      </c>
      <c r="I220" s="4"/>
      <c r="J220" s="4">
        <f>'[8]TableD6'!$D140</f>
        <v>0.14549105</v>
      </c>
      <c r="K220" s="4">
        <f>'[8]TableD6 (cont)'!$D140</f>
        <v>0.17037009</v>
      </c>
      <c r="T220" s="2"/>
      <c r="U220" s="2"/>
      <c r="W220" s="2"/>
      <c r="X220" s="2"/>
      <c r="Y220" s="2"/>
      <c r="Z220" s="2"/>
      <c r="AA220" s="2"/>
    </row>
    <row r="221" spans="1:9" ht="12.75">
      <c r="I221" s="5"/>
    </row>
    <row r="222" spans="1:9" ht="12.75">
      <c r="I222" s="5"/>
    </row>
    <row r="223" spans="1:9" ht="12.75">
      <c r="I223" s="5"/>
    </row>
    <row r="224" spans="1:9" ht="12.75">
      <c r="I224" s="5"/>
    </row>
    <row r="225" spans="1:9" ht="12.75">
      <c r="I225" s="5"/>
    </row>
    <row r="226" spans="1:9" ht="12.75">
      <c r="I226" s="5"/>
    </row>
    <row r="227" spans="1:9" ht="12.75">
      <c r="I227" s="5"/>
    </row>
    <row r="228" spans="1:9" ht="12.75">
      <c r="I228" s="5"/>
    </row>
    <row r="229" spans="1:9" ht="12.75">
      <c r="I229" s="5"/>
    </row>
    <row r="230" spans="1:27" ht="12.75">
      <c r="A230" s="1">
        <f>A220+10</f>
        <v>2040</v>
      </c>
      <c r="E230" s="4">
        <f>'[7]TableC2'!$L230</f>
        <v>0.013906278972444999</v>
      </c>
      <c r="I230" s="5"/>
      <c r="J230" s="4">
        <f>'[8]TableD6'!$D150</f>
        <v>0.1566608</v>
      </c>
      <c r="K230" s="4">
        <f>'[8]TableD6 (cont)'!$D150</f>
        <v>0.19323869</v>
      </c>
      <c r="T230" s="2"/>
      <c r="U230" s="2"/>
      <c r="W230" s="2"/>
      <c r="X230" s="2"/>
      <c r="Y230" s="2"/>
      <c r="Z230" s="2"/>
      <c r="AA230" s="2"/>
    </row>
    <row r="231" spans="1:9" ht="12.75">
      <c r="I231" s="5"/>
    </row>
    <row r="232" spans="1:9" ht="12.75">
      <c r="I232" s="5"/>
    </row>
    <row r="233" spans="1:9" ht="12.75">
      <c r="I233" s="5"/>
    </row>
    <row r="234" spans="1:9" ht="12.75">
      <c r="I234" s="5"/>
    </row>
    <row r="235" spans="1:9" ht="12.75">
      <c r="I235" s="5"/>
    </row>
    <row r="236" spans="1:9" ht="12.75">
      <c r="I236" s="5"/>
    </row>
    <row r="237" spans="1:9" ht="12.75">
      <c r="I237" s="5"/>
    </row>
    <row r="238" spans="1:9" ht="12.75">
      <c r="I238" s="5"/>
    </row>
    <row r="239" spans="1:9" ht="12.75">
      <c r="I239" s="5"/>
    </row>
    <row r="240" spans="1:27" ht="12.75">
      <c r="A240" s="1">
        <f>A230+10</f>
        <v>2050</v>
      </c>
      <c r="E240" s="4">
        <f>'[7]TableC2'!$L240</f>
        <v>0.01432497218550042</v>
      </c>
      <c r="I240" s="5"/>
      <c r="J240" s="4">
        <f>'[8]TableD6'!$D160</f>
        <v>0.16033745</v>
      </c>
      <c r="K240" s="4">
        <f>'[8]TableD6 (cont)'!$D160</f>
        <v>0.20687365</v>
      </c>
      <c r="T240" s="2"/>
      <c r="U240" s="2"/>
      <c r="W240" s="2" t="e">
        <f>AVERAGE('[8]TableD8'!$H260:$H269)</f>
        <v>#DIV/0!</v>
      </c>
      <c r="X240" s="2" t="e">
        <f>AVERAGE('[8]TableD8'!$I260:$I269)</f>
        <v>#DIV/0!</v>
      </c>
      <c r="Y240" s="2" t="e">
        <f>AVERAGE('[8]TableD8'!$J260:$J269)</f>
        <v>#DIV/0!</v>
      </c>
      <c r="Z240" s="2" t="e">
        <f>AVERAGE('[8]TableD8'!$L260:$L269)</f>
        <v>#DIV/0!</v>
      </c>
      <c r="AA240" s="2" t="e">
        <f>AVERAGE('[8]TableD8'!$L260:$L269)</f>
        <v>#DIV/0!</v>
      </c>
    </row>
    <row r="241" spans="1:9" ht="12.75">
      <c r="I241" s="5"/>
    </row>
    <row r="242" spans="1:9" ht="12.75">
      <c r="I242" s="5"/>
    </row>
    <row r="243" spans="1:9" ht="12.75">
      <c r="I243" s="5"/>
    </row>
    <row r="244" spans="1:9" ht="12.75">
      <c r="I244" s="5"/>
    </row>
    <row r="245" spans="1:9" ht="12.75">
      <c r="I245" s="5"/>
    </row>
    <row r="246" spans="1:9" ht="12.75">
      <c r="I246" s="5"/>
    </row>
    <row r="247" spans="1:9" ht="12.75">
      <c r="I247" s="5"/>
    </row>
    <row r="248" spans="1:9" ht="12.75">
      <c r="I248" s="5"/>
    </row>
    <row r="249" spans="1:9" ht="12.75">
      <c r="I249" s="5"/>
    </row>
    <row r="250" spans="1:11" ht="12.75">
      <c r="A250" s="1">
        <f>A240+10</f>
        <v>2060</v>
      </c>
      <c r="E250" s="4">
        <f>'[7]TableC2'!$L250</f>
        <v>0.014517755649945516</v>
      </c>
      <c r="J250" s="4">
        <f>'[8]TableD6'!$D170</f>
        <v>0.16504481</v>
      </c>
      <c r="K250" s="4">
        <f>'[8]TableD6 (cont)'!$D170</f>
        <v>0.22091080999999999</v>
      </c>
    </row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spans="1:11" ht="12.75">
      <c r="A260" s="1">
        <f>A250+10</f>
        <v>2070</v>
      </c>
      <c r="E260" s="4">
        <f>'[7]TableC2'!$L260</f>
        <v>0.01434141166326448</v>
      </c>
      <c r="J260" s="4">
        <f>'[8]TableD6'!$D180</f>
        <v>0.16340127</v>
      </c>
      <c r="K260" s="4">
        <f>'[8]TableD6 (cont)'!$D180</f>
        <v>0.22491349</v>
      </c>
    </row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spans="1:11" ht="12.75">
      <c r="A270" s="1">
        <f>A260+10</f>
        <v>2080</v>
      </c>
      <c r="E270" s="4">
        <f>'[7]TableC2'!$L270</f>
        <v>0.014292009050276114</v>
      </c>
      <c r="J270" s="4">
        <f>'[8]TableD6'!$D190</f>
        <v>0.16088839</v>
      </c>
      <c r="K270" s="4">
        <f>'[8]TableD6 (cont)'!$D190</f>
        <v>0.22677049</v>
      </c>
    </row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spans="1:11" ht="12.75">
      <c r="A280" s="1">
        <f>A270+10</f>
        <v>2090</v>
      </c>
      <c r="E280" s="4">
        <f>'[7]TableC2'!$L280</f>
        <v>0.014417814300218781</v>
      </c>
      <c r="J280" s="4">
        <f>'[8]TableD6'!$D200</f>
        <v>0.1595369</v>
      </c>
      <c r="K280" s="4">
        <f>'[8]TableD6 (cont)'!$D200</f>
        <v>0.22945034</v>
      </c>
    </row>
    <row r="281" spans="1:5" ht="12.75">
      <c r="E281" s="5"/>
    </row>
    <row r="282" spans="1:5" ht="12.75">
      <c r="E282" s="5"/>
    </row>
    <row r="283" spans="1:5" ht="12.75">
      <c r="E283" s="5"/>
    </row>
    <row r="284" spans="1:5" ht="12.75">
      <c r="E284" s="5"/>
    </row>
    <row r="285" spans="1:5" ht="12.75">
      <c r="E285" s="5"/>
    </row>
    <row r="286" spans="1:5" ht="12.75">
      <c r="E286" s="5"/>
    </row>
    <row r="287" spans="1:5" ht="12.75">
      <c r="E287" s="5"/>
    </row>
    <row r="288" spans="1:5" ht="12.75">
      <c r="E288" s="5"/>
    </row>
    <row r="289" spans="1:5" ht="12.75">
      <c r="E289" s="5"/>
    </row>
    <row r="290" spans="1:10" ht="12.75">
      <c r="A290" s="1">
        <f>A280+10</f>
        <v>2100</v>
      </c>
      <c r="E290" s="4">
        <f>'[7]TableC2'!$L290</f>
        <v>0.014460925420245484</v>
      </c>
      <c r="J290" s="4"/>
    </row>
    <row r="300" ht="12.75">
      <c r="E300" s="4"/>
    </row>
  </sheetData>
  <mergeCells count="1">
    <mergeCell ref="O7:AA7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64"/>
  <sheetViews>
    <sheetView workbookViewId="0" topLeftCell="A1">
      <selection activeCell="D21" sqref="D21"/>
    </sheetView>
  </sheetViews>
  <sheetFormatPr defaultColWidth="11.421875" defaultRowHeight="12.75"/>
  <cols>
    <col min="3" max="3" width="12.7109375" style="0" customWidth="1"/>
  </cols>
  <sheetData>
    <row r="2" spans="1:3" ht="12.75">
      <c r="A2" s="1" t="s">
        <v>51</v>
      </c>
      <c r="B2" s="1" t="s">
        <v>52</v>
      </c>
      <c r="C2" s="1" t="s">
        <v>53</v>
      </c>
    </row>
    <row r="3" spans="1:3" ht="12.75">
      <c r="A3" s="1">
        <v>20</v>
      </c>
      <c r="B3" s="1">
        <v>30</v>
      </c>
      <c r="C3" s="1">
        <v>70</v>
      </c>
    </row>
    <row r="6" spans="1:3" ht="12.75">
      <c r="A6" s="1" t="s">
        <v>0</v>
      </c>
      <c r="B6" t="s">
        <v>1</v>
      </c>
      <c r="C6" t="s">
        <v>27</v>
      </c>
    </row>
    <row r="7" spans="1:4" ht="12.75">
      <c r="A7" s="1" t="s">
        <v>2</v>
      </c>
      <c r="B7" s="1">
        <v>0</v>
      </c>
      <c r="C7" s="1">
        <v>0</v>
      </c>
      <c r="D7" s="1"/>
    </row>
    <row r="8" spans="1:4" ht="12.75">
      <c r="A8" s="1">
        <v>21</v>
      </c>
      <c r="B8" s="1">
        <v>0</v>
      </c>
      <c r="C8" s="1">
        <v>0</v>
      </c>
      <c r="D8" s="1"/>
    </row>
    <row r="9" spans="1:4" ht="12.75">
      <c r="A9" s="1">
        <f aca="true" t="shared" si="0" ref="A9:A26">A8+1</f>
        <v>22</v>
      </c>
      <c r="B9" s="1">
        <v>0</v>
      </c>
      <c r="C9" s="1">
        <v>0</v>
      </c>
      <c r="D9" s="1"/>
    </row>
    <row r="10" spans="1:4" ht="12.75">
      <c r="A10" s="1">
        <f t="shared" si="0"/>
        <v>23</v>
      </c>
      <c r="B10" s="1">
        <v>0</v>
      </c>
      <c r="C10" s="1">
        <v>0</v>
      </c>
      <c r="D10" s="1"/>
    </row>
    <row r="11" spans="1:4" ht="12.75">
      <c r="A11" s="1">
        <f t="shared" si="0"/>
        <v>24</v>
      </c>
      <c r="B11" s="1">
        <v>0</v>
      </c>
      <c r="C11" s="1">
        <v>0</v>
      </c>
      <c r="D11" s="1"/>
    </row>
    <row r="12" spans="1:4" ht="12.75">
      <c r="A12" s="1">
        <f t="shared" si="0"/>
        <v>25</v>
      </c>
      <c r="B12" s="1">
        <v>0</v>
      </c>
      <c r="C12" s="1">
        <v>0</v>
      </c>
      <c r="D12" s="1"/>
    </row>
    <row r="13" spans="1:4" ht="12.75">
      <c r="A13" s="1">
        <f t="shared" si="0"/>
        <v>26</v>
      </c>
      <c r="B13" s="1">
        <v>0</v>
      </c>
      <c r="C13" s="1">
        <v>0</v>
      </c>
      <c r="D13" s="1"/>
    </row>
    <row r="14" spans="1:4" ht="12.75">
      <c r="A14" s="1">
        <f t="shared" si="0"/>
        <v>27</v>
      </c>
      <c r="B14" s="1">
        <v>0</v>
      </c>
      <c r="C14" s="1">
        <v>0</v>
      </c>
      <c r="D14" s="1"/>
    </row>
    <row r="15" spans="1:4" ht="12.75">
      <c r="A15" s="1">
        <f t="shared" si="0"/>
        <v>28</v>
      </c>
      <c r="B15" s="1">
        <v>0</v>
      </c>
      <c r="C15" s="1">
        <v>0</v>
      </c>
      <c r="D15" s="1"/>
    </row>
    <row r="16" spans="1:4" ht="12.75">
      <c r="A16" s="1">
        <f t="shared" si="0"/>
        <v>29</v>
      </c>
      <c r="B16" s="1">
        <v>0</v>
      </c>
      <c r="C16" s="1">
        <v>0</v>
      </c>
      <c r="D16" s="1"/>
    </row>
    <row r="17" spans="1:4" ht="12.75">
      <c r="A17" s="1" t="s">
        <v>26</v>
      </c>
      <c r="B17" s="1">
        <v>0</v>
      </c>
      <c r="C17" s="1">
        <v>0</v>
      </c>
      <c r="D17" s="1"/>
    </row>
    <row r="18" spans="1:4" ht="12.75">
      <c r="A18" s="1">
        <v>31</v>
      </c>
      <c r="B18" s="1">
        <v>0</v>
      </c>
      <c r="C18" s="2">
        <f>C17+(C$37-C$17)/20</f>
        <v>0.08333333333333334</v>
      </c>
      <c r="D18" s="1"/>
    </row>
    <row r="19" spans="1:4" ht="12.75">
      <c r="A19" s="1">
        <f t="shared" si="0"/>
        <v>32</v>
      </c>
      <c r="B19" s="1">
        <v>0</v>
      </c>
      <c r="C19" s="2">
        <f aca="true" t="shared" si="1" ref="C19:C36">C18+(C$37-C$17)/20</f>
        <v>0.16666666666666669</v>
      </c>
      <c r="D19" s="1"/>
    </row>
    <row r="20" spans="1:4" ht="12.75">
      <c r="A20" s="1">
        <f t="shared" si="0"/>
        <v>33</v>
      </c>
      <c r="B20" s="1">
        <v>0</v>
      </c>
      <c r="C20" s="2">
        <f t="shared" si="1"/>
        <v>0.25</v>
      </c>
      <c r="D20" s="1"/>
    </row>
    <row r="21" spans="1:4" ht="12.75">
      <c r="A21" s="1">
        <f t="shared" si="0"/>
        <v>34</v>
      </c>
      <c r="B21" s="1">
        <v>0</v>
      </c>
      <c r="C21" s="2">
        <f t="shared" si="1"/>
        <v>0.33333333333333337</v>
      </c>
      <c r="D21" s="1"/>
    </row>
    <row r="22" spans="1:4" ht="12.75">
      <c r="A22" s="1">
        <f t="shared" si="0"/>
        <v>35</v>
      </c>
      <c r="B22" s="1">
        <v>0</v>
      </c>
      <c r="C22" s="2">
        <f t="shared" si="1"/>
        <v>0.41666666666666674</v>
      </c>
      <c r="D22" s="1"/>
    </row>
    <row r="23" spans="1:4" ht="12.75">
      <c r="A23" s="1">
        <f t="shared" si="0"/>
        <v>36</v>
      </c>
      <c r="B23" s="1">
        <v>0</v>
      </c>
      <c r="C23" s="2">
        <f t="shared" si="1"/>
        <v>0.5000000000000001</v>
      </c>
      <c r="D23" s="1"/>
    </row>
    <row r="24" spans="1:4" ht="12.75">
      <c r="A24" s="1">
        <f t="shared" si="0"/>
        <v>37</v>
      </c>
      <c r="B24" s="1">
        <v>0</v>
      </c>
      <c r="C24" s="2">
        <f t="shared" si="1"/>
        <v>0.5833333333333335</v>
      </c>
      <c r="D24" s="1"/>
    </row>
    <row r="25" spans="1:4" ht="12.75">
      <c r="A25" s="1">
        <f t="shared" si="0"/>
        <v>38</v>
      </c>
      <c r="B25" s="1">
        <v>0</v>
      </c>
      <c r="C25" s="2">
        <f t="shared" si="1"/>
        <v>0.6666666666666669</v>
      </c>
      <c r="D25" s="1"/>
    </row>
    <row r="26" spans="1:4" ht="12.75">
      <c r="A26" s="1">
        <f t="shared" si="0"/>
        <v>39</v>
      </c>
      <c r="B26" s="1">
        <v>0</v>
      </c>
      <c r="C26" s="2">
        <f t="shared" si="1"/>
        <v>0.7500000000000002</v>
      </c>
      <c r="D26" s="1"/>
    </row>
    <row r="27" spans="1:4" ht="12.75">
      <c r="A27" s="1" t="s">
        <v>3</v>
      </c>
      <c r="B27" s="2">
        <f aca="true" t="shared" si="2" ref="B27:C57">(C$3-A$3)/B$3</f>
        <v>1.6666666666666667</v>
      </c>
      <c r="C27" s="2">
        <f t="shared" si="1"/>
        <v>0.8333333333333336</v>
      </c>
      <c r="D27" s="1"/>
    </row>
    <row r="28" spans="1:3" ht="12.75">
      <c r="A28" s="1">
        <v>41</v>
      </c>
      <c r="B28" s="2">
        <f t="shared" si="2"/>
        <v>1.6666666666666667</v>
      </c>
      <c r="C28" s="2">
        <f t="shared" si="1"/>
        <v>0.916666666666667</v>
      </c>
    </row>
    <row r="29" spans="1:3" ht="12.75">
      <c r="A29" s="1">
        <f>A28+1</f>
        <v>42</v>
      </c>
      <c r="B29" s="2">
        <f t="shared" si="2"/>
        <v>1.6666666666666667</v>
      </c>
      <c r="C29" s="2">
        <f t="shared" si="1"/>
        <v>1.0000000000000002</v>
      </c>
    </row>
    <row r="30" spans="1:3" ht="12.75">
      <c r="A30" s="1">
        <f aca="true" t="shared" si="3" ref="A30:A56">A29+1</f>
        <v>43</v>
      </c>
      <c r="B30" s="2">
        <f t="shared" si="2"/>
        <v>1.6666666666666667</v>
      </c>
      <c r="C30" s="2">
        <f t="shared" si="1"/>
        <v>1.0833333333333335</v>
      </c>
    </row>
    <row r="31" spans="1:3" ht="12.75">
      <c r="A31" s="1">
        <f t="shared" si="3"/>
        <v>44</v>
      </c>
      <c r="B31" s="2">
        <f t="shared" si="2"/>
        <v>1.6666666666666667</v>
      </c>
      <c r="C31" s="2">
        <f t="shared" si="1"/>
        <v>1.1666666666666667</v>
      </c>
    </row>
    <row r="32" spans="1:3" ht="12.75">
      <c r="A32" s="1">
        <f t="shared" si="3"/>
        <v>45</v>
      </c>
      <c r="B32" s="2">
        <f t="shared" si="2"/>
        <v>1.6666666666666667</v>
      </c>
      <c r="C32" s="2">
        <f t="shared" si="1"/>
        <v>1.25</v>
      </c>
    </row>
    <row r="33" spans="1:3" ht="12.75">
      <c r="A33" s="1">
        <f t="shared" si="3"/>
        <v>46</v>
      </c>
      <c r="B33" s="2">
        <f t="shared" si="2"/>
        <v>1.6666666666666667</v>
      </c>
      <c r="C33" s="2">
        <f t="shared" si="1"/>
        <v>1.3333333333333333</v>
      </c>
    </row>
    <row r="34" spans="1:3" ht="12.75">
      <c r="A34" s="1">
        <f t="shared" si="3"/>
        <v>47</v>
      </c>
      <c r="B34" s="2">
        <f t="shared" si="2"/>
        <v>1.6666666666666667</v>
      </c>
      <c r="C34" s="2">
        <f t="shared" si="1"/>
        <v>1.4166666666666665</v>
      </c>
    </row>
    <row r="35" spans="1:3" ht="12.75">
      <c r="A35" s="1">
        <f t="shared" si="3"/>
        <v>48</v>
      </c>
      <c r="B35" s="2">
        <f t="shared" si="2"/>
        <v>1.6666666666666667</v>
      </c>
      <c r="C35" s="2">
        <f t="shared" si="1"/>
        <v>1.4999999999999998</v>
      </c>
    </row>
    <row r="36" spans="1:3" ht="12.75">
      <c r="A36" s="1">
        <f t="shared" si="3"/>
        <v>49</v>
      </c>
      <c r="B36" s="2">
        <f t="shared" si="2"/>
        <v>1.6666666666666667</v>
      </c>
      <c r="C36" s="2">
        <f t="shared" si="1"/>
        <v>1.583333333333333</v>
      </c>
    </row>
    <row r="37" spans="1:3" ht="12.75">
      <c r="A37" s="1">
        <f t="shared" si="3"/>
        <v>50</v>
      </c>
      <c r="B37" s="2">
        <f t="shared" si="2"/>
        <v>1.6666666666666667</v>
      </c>
      <c r="C37" s="2">
        <f>(C$3-A$3)/B$3</f>
        <v>1.6666666666666667</v>
      </c>
    </row>
    <row r="38" spans="1:3" ht="12.75">
      <c r="A38" s="1">
        <f t="shared" si="3"/>
        <v>51</v>
      </c>
      <c r="B38" s="2">
        <f t="shared" si="2"/>
        <v>1.6666666666666667</v>
      </c>
      <c r="C38" s="2">
        <f aca="true" t="shared" si="4" ref="C38:C57">(C$3-A$3)/B$3</f>
        <v>1.6666666666666667</v>
      </c>
    </row>
    <row r="39" spans="1:3" ht="12.75">
      <c r="A39" s="1">
        <f t="shared" si="3"/>
        <v>52</v>
      </c>
      <c r="B39" s="2">
        <f t="shared" si="2"/>
        <v>1.6666666666666667</v>
      </c>
      <c r="C39" s="2">
        <f t="shared" si="4"/>
        <v>1.6666666666666667</v>
      </c>
    </row>
    <row r="40" spans="1:3" ht="12.75">
      <c r="A40" s="1">
        <f t="shared" si="3"/>
        <v>53</v>
      </c>
      <c r="B40" s="2">
        <f t="shared" si="2"/>
        <v>1.6666666666666667</v>
      </c>
      <c r="C40" s="2">
        <f t="shared" si="4"/>
        <v>1.6666666666666667</v>
      </c>
    </row>
    <row r="41" spans="1:3" ht="12.75">
      <c r="A41" s="1">
        <f t="shared" si="3"/>
        <v>54</v>
      </c>
      <c r="B41" s="2">
        <f t="shared" si="2"/>
        <v>1.6666666666666667</v>
      </c>
      <c r="C41" s="2">
        <f t="shared" si="4"/>
        <v>1.6666666666666667</v>
      </c>
    </row>
    <row r="42" spans="1:3" ht="12.75">
      <c r="A42" s="1">
        <f t="shared" si="3"/>
        <v>55</v>
      </c>
      <c r="B42" s="2">
        <f t="shared" si="2"/>
        <v>1.6666666666666667</v>
      </c>
      <c r="C42" s="2">
        <f t="shared" si="4"/>
        <v>1.6666666666666667</v>
      </c>
    </row>
    <row r="43" spans="1:3" ht="12.75">
      <c r="A43" s="1">
        <f t="shared" si="3"/>
        <v>56</v>
      </c>
      <c r="B43" s="2">
        <f t="shared" si="2"/>
        <v>1.6666666666666667</v>
      </c>
      <c r="C43" s="2">
        <f t="shared" si="4"/>
        <v>1.6666666666666667</v>
      </c>
    </row>
    <row r="44" spans="1:3" ht="12.75">
      <c r="A44" s="1">
        <f t="shared" si="3"/>
        <v>57</v>
      </c>
      <c r="B44" s="2">
        <f t="shared" si="2"/>
        <v>1.6666666666666667</v>
      </c>
      <c r="C44" s="2">
        <f t="shared" si="4"/>
        <v>1.6666666666666667</v>
      </c>
    </row>
    <row r="45" spans="1:3" ht="12.75">
      <c r="A45" s="1">
        <f t="shared" si="3"/>
        <v>58</v>
      </c>
      <c r="B45" s="2">
        <f t="shared" si="2"/>
        <v>1.6666666666666667</v>
      </c>
      <c r="C45" s="2">
        <f t="shared" si="4"/>
        <v>1.6666666666666667</v>
      </c>
    </row>
    <row r="46" spans="1:3" ht="12.75">
      <c r="A46" s="1">
        <f t="shared" si="3"/>
        <v>59</v>
      </c>
      <c r="B46" s="2">
        <f t="shared" si="2"/>
        <v>1.6666666666666667</v>
      </c>
      <c r="C46" s="2">
        <f t="shared" si="4"/>
        <v>1.6666666666666667</v>
      </c>
    </row>
    <row r="47" spans="1:3" ht="12.75">
      <c r="A47" s="1">
        <f t="shared" si="3"/>
        <v>60</v>
      </c>
      <c r="B47" s="2">
        <f t="shared" si="2"/>
        <v>1.6666666666666667</v>
      </c>
      <c r="C47" s="2">
        <f t="shared" si="4"/>
        <v>1.6666666666666667</v>
      </c>
    </row>
    <row r="48" spans="1:3" ht="12.75">
      <c r="A48" s="1">
        <f t="shared" si="3"/>
        <v>61</v>
      </c>
      <c r="B48" s="2">
        <f t="shared" si="2"/>
        <v>1.6666666666666667</v>
      </c>
      <c r="C48" s="2">
        <f t="shared" si="4"/>
        <v>1.6666666666666667</v>
      </c>
    </row>
    <row r="49" spans="1:3" ht="12.75">
      <c r="A49" s="1">
        <f t="shared" si="3"/>
        <v>62</v>
      </c>
      <c r="B49" s="2">
        <f t="shared" si="2"/>
        <v>1.6666666666666667</v>
      </c>
      <c r="C49" s="2">
        <f t="shared" si="4"/>
        <v>1.6666666666666667</v>
      </c>
    </row>
    <row r="50" spans="1:3" ht="12.75">
      <c r="A50" s="1">
        <f t="shared" si="3"/>
        <v>63</v>
      </c>
      <c r="B50" s="2">
        <f t="shared" si="2"/>
        <v>1.6666666666666667</v>
      </c>
      <c r="C50" s="2">
        <f t="shared" si="4"/>
        <v>1.6666666666666667</v>
      </c>
    </row>
    <row r="51" spans="1:3" ht="12.75">
      <c r="A51" s="1">
        <f t="shared" si="3"/>
        <v>64</v>
      </c>
      <c r="B51" s="2">
        <f t="shared" si="2"/>
        <v>1.6666666666666667</v>
      </c>
      <c r="C51" s="2">
        <f t="shared" si="4"/>
        <v>1.6666666666666667</v>
      </c>
    </row>
    <row r="52" spans="1:3" ht="12.75">
      <c r="A52" s="1">
        <f t="shared" si="3"/>
        <v>65</v>
      </c>
      <c r="B52" s="2">
        <f t="shared" si="2"/>
        <v>1.6666666666666667</v>
      </c>
      <c r="C52" s="2">
        <f t="shared" si="4"/>
        <v>1.6666666666666667</v>
      </c>
    </row>
    <row r="53" spans="1:3" ht="12.75">
      <c r="A53" s="1">
        <f t="shared" si="3"/>
        <v>66</v>
      </c>
      <c r="B53" s="2">
        <f t="shared" si="2"/>
        <v>1.6666666666666667</v>
      </c>
      <c r="C53" s="2">
        <f t="shared" si="4"/>
        <v>1.6666666666666667</v>
      </c>
    </row>
    <row r="54" spans="1:3" ht="12.75">
      <c r="A54" s="1">
        <f t="shared" si="3"/>
        <v>67</v>
      </c>
      <c r="B54" s="2">
        <f t="shared" si="2"/>
        <v>1.6666666666666667</v>
      </c>
      <c r="C54" s="2">
        <f t="shared" si="4"/>
        <v>1.6666666666666667</v>
      </c>
    </row>
    <row r="55" spans="1:3" ht="12.75">
      <c r="A55" s="1">
        <f t="shared" si="3"/>
        <v>68</v>
      </c>
      <c r="B55" s="2">
        <f t="shared" si="2"/>
        <v>1.6666666666666667</v>
      </c>
      <c r="C55" s="2">
        <f t="shared" si="4"/>
        <v>1.6666666666666667</v>
      </c>
    </row>
    <row r="56" spans="1:3" ht="12.75">
      <c r="A56" s="1">
        <f t="shared" si="3"/>
        <v>69</v>
      </c>
      <c r="B56" s="2">
        <f t="shared" si="2"/>
        <v>1.6666666666666667</v>
      </c>
      <c r="C56" s="2">
        <f t="shared" si="4"/>
        <v>1.6666666666666667</v>
      </c>
    </row>
    <row r="57" spans="1:3" ht="12.75">
      <c r="A57" s="1" t="s">
        <v>4</v>
      </c>
      <c r="B57" s="2">
        <f t="shared" si="2"/>
        <v>1.6666666666666667</v>
      </c>
      <c r="C57" s="2">
        <f t="shared" si="4"/>
        <v>1.6666666666666667</v>
      </c>
    </row>
    <row r="58" spans="1:3" ht="12.75">
      <c r="A58" s="1"/>
      <c r="B58" s="2"/>
      <c r="C58" s="2"/>
    </row>
    <row r="59" spans="1:3" ht="12.75">
      <c r="A59" s="1"/>
      <c r="B59" s="2"/>
      <c r="C59" s="2"/>
    </row>
    <row r="60" spans="1:3" ht="12.75">
      <c r="A60" s="1"/>
      <c r="B60" s="2"/>
      <c r="C60" s="2"/>
    </row>
    <row r="61" spans="1:3" ht="12.75">
      <c r="A61" s="1"/>
      <c r="B61" s="2"/>
      <c r="C61" s="2"/>
    </row>
    <row r="62" ht="12.75">
      <c r="A62" s="1"/>
    </row>
    <row r="63" ht="12.75">
      <c r="A63" s="1"/>
    </row>
    <row r="64" ht="12.75">
      <c r="A64" s="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0"/>
  <sheetViews>
    <sheetView workbookViewId="0" topLeftCell="A1">
      <selection activeCell="F15" sqref="F15"/>
    </sheetView>
  </sheetViews>
  <sheetFormatPr defaultColWidth="11.421875" defaultRowHeight="12.75"/>
  <cols>
    <col min="3" max="3" width="12.7109375" style="0" customWidth="1"/>
  </cols>
  <sheetData>
    <row r="2" spans="1:3" ht="12.75">
      <c r="A2" s="1" t="s">
        <v>51</v>
      </c>
      <c r="B2" s="1" t="s">
        <v>52</v>
      </c>
      <c r="C2" s="1" t="s">
        <v>53</v>
      </c>
    </row>
    <row r="3" spans="1:3" ht="12.75">
      <c r="A3" s="1">
        <v>20</v>
      </c>
      <c r="B3" s="1">
        <v>30</v>
      </c>
      <c r="C3" s="1">
        <v>70</v>
      </c>
    </row>
    <row r="6" spans="1:3" ht="12.75">
      <c r="A6" s="1" t="s">
        <v>0</v>
      </c>
      <c r="B6" t="s">
        <v>1</v>
      </c>
      <c r="C6" t="s">
        <v>27</v>
      </c>
    </row>
    <row r="7" spans="1:4" ht="12.75">
      <c r="A7" s="1" t="s">
        <v>2</v>
      </c>
      <c r="B7" s="1">
        <v>0</v>
      </c>
      <c r="C7" s="1">
        <v>0</v>
      </c>
      <c r="D7" s="1"/>
    </row>
    <row r="8" spans="1:4" ht="12.75">
      <c r="A8" s="1">
        <v>25</v>
      </c>
      <c r="B8" s="1">
        <v>0</v>
      </c>
      <c r="C8" s="1">
        <v>0</v>
      </c>
      <c r="D8" s="1"/>
    </row>
    <row r="9" spans="1:4" ht="12.75">
      <c r="A9" s="1" t="s">
        <v>26</v>
      </c>
      <c r="B9" s="1">
        <v>0</v>
      </c>
      <c r="C9" s="1">
        <v>0</v>
      </c>
      <c r="D9" s="1"/>
    </row>
    <row r="10" spans="1:4" ht="12.75">
      <c r="A10" s="1">
        <v>35</v>
      </c>
      <c r="B10" s="1">
        <v>0</v>
      </c>
      <c r="C10" s="2">
        <f>C9+(C$13-C$9)/4</f>
        <v>0.4166666666666667</v>
      </c>
      <c r="D10" s="1"/>
    </row>
    <row r="11" spans="1:4" ht="12.75">
      <c r="A11" s="1" t="s">
        <v>3</v>
      </c>
      <c r="B11" s="2">
        <f>(C$3-A$3)/B$3</f>
        <v>1.6666666666666667</v>
      </c>
      <c r="C11" s="2">
        <f>C10+(C$13-C$9)/4</f>
        <v>0.8333333333333334</v>
      </c>
      <c r="D11" s="1"/>
    </row>
    <row r="12" spans="1:3" ht="12.75">
      <c r="A12" s="1">
        <v>45</v>
      </c>
      <c r="B12" s="2">
        <f aca="true" t="shared" si="0" ref="B12:B17">(C$3-A$3)/B$3</f>
        <v>1.6666666666666667</v>
      </c>
      <c r="C12" s="2">
        <f>C11+(C$13-C$9)/4</f>
        <v>1.25</v>
      </c>
    </row>
    <row r="13" spans="1:3" ht="12.75">
      <c r="A13" s="1">
        <v>50</v>
      </c>
      <c r="B13" s="2">
        <f t="shared" si="0"/>
        <v>1.6666666666666667</v>
      </c>
      <c r="C13" s="2">
        <f>B13</f>
        <v>1.6666666666666667</v>
      </c>
    </row>
    <row r="14" spans="1:3" ht="12.75">
      <c r="A14" s="1">
        <v>55</v>
      </c>
      <c r="B14" s="2">
        <f t="shared" si="0"/>
        <v>1.6666666666666667</v>
      </c>
      <c r="C14" s="2">
        <f>B14</f>
        <v>1.6666666666666667</v>
      </c>
    </row>
    <row r="15" spans="1:3" ht="12.75">
      <c r="A15" s="1">
        <v>60</v>
      </c>
      <c r="B15" s="2">
        <f t="shared" si="0"/>
        <v>1.6666666666666667</v>
      </c>
      <c r="C15" s="2">
        <f>B15</f>
        <v>1.6666666666666667</v>
      </c>
    </row>
    <row r="16" spans="1:3" ht="12.75">
      <c r="A16" s="1">
        <v>65</v>
      </c>
      <c r="B16" s="2">
        <f t="shared" si="0"/>
        <v>1.6666666666666667</v>
      </c>
      <c r="C16" s="2">
        <f>B16</f>
        <v>1.6666666666666667</v>
      </c>
    </row>
    <row r="17" spans="1:3" ht="12.75">
      <c r="A17" s="1" t="s">
        <v>4</v>
      </c>
      <c r="B17" s="2">
        <f t="shared" si="0"/>
        <v>1.6666666666666667</v>
      </c>
      <c r="C17" s="2">
        <f>B17</f>
        <v>1.6666666666666667</v>
      </c>
    </row>
    <row r="18" ht="12.75">
      <c r="A18" s="1">
        <v>75</v>
      </c>
    </row>
    <row r="19" ht="12.75">
      <c r="A19" s="1">
        <v>80</v>
      </c>
    </row>
    <row r="20" ht="12.75">
      <c r="A20" s="1">
        <v>85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cp:lastPrinted>2010-09-04T08:38:49Z</cp:lastPrinted>
  <dcterms:created xsi:type="dcterms:W3CDTF">2009-06-26T15:27:40Z</dcterms:created>
  <dcterms:modified xsi:type="dcterms:W3CDTF">2010-09-04T08:39:43Z</dcterms:modified>
  <cp:category/>
  <cp:version/>
  <cp:contentType/>
  <cp:contentStatus/>
</cp:coreProperties>
</file>