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Cote Officielle" sheetId="1" r:id="rId1"/>
    <sheet name="CO secteur" sheetId="2" r:id="rId2"/>
    <sheet name="Coulisse" sheetId="3" r:id="rId3"/>
    <sheet name="Lille" sheetId="4" r:id="rId4"/>
  </sheets>
  <definedNames/>
  <calcPr fullCalcOnLoad="1"/>
</workbook>
</file>

<file path=xl/comments1.xml><?xml version="1.0" encoding="utf-8"?>
<comments xmlns="http://schemas.openxmlformats.org/spreadsheetml/2006/main">
  <authors>
    <author>bozio</author>
  </authors>
  <commentList>
    <comment ref="A50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classé ensuite en chimie par Arbulu ...</t>
        </r>
      </text>
    </comment>
    <comment ref="I66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versement en déc 1899</t>
        </r>
      </text>
    </comment>
    <comment ref="A81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années suivantes classé en chimie par Arbulu</t>
        </r>
      </text>
    </comment>
    <comment ref="I316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oct 99
</t>
        </r>
      </text>
    </comment>
  </commentList>
</comments>
</file>

<file path=xl/comments2.xml><?xml version="1.0" encoding="utf-8"?>
<comments xmlns="http://schemas.openxmlformats.org/spreadsheetml/2006/main">
  <authors>
    <author>bozio</author>
  </authors>
  <commentList>
    <comment ref="H59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noté du 15 octobre 1900, en contracdiction avec les cours de Arbulu</t>
        </r>
      </text>
    </comment>
    <comment ref="A86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titre existant en deux fois, avec cours et dividende diff, mais nbre de titres pas différencié</t>
        </r>
      </text>
    </comment>
    <comment ref="A181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classé ensuite en chimie par Arbulu ...</t>
        </r>
      </text>
    </comment>
    <comment ref="B214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cote 8000, arbulu 80000</t>
        </r>
      </text>
    </comment>
    <comment ref="J246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versement du 15 dec 1899
</t>
        </r>
      </text>
    </comment>
    <comment ref="J255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versement en déc 1899</t>
        </r>
      </text>
    </comment>
    <comment ref="J313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visiblement un changement de date de versement…
</t>
        </r>
      </text>
    </comment>
    <comment ref="A320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années suivantes classé en chimie par Arbulu</t>
        </r>
      </text>
    </comment>
  </commentList>
</comments>
</file>

<file path=xl/sharedStrings.xml><?xml version="1.0" encoding="utf-8"?>
<sst xmlns="http://schemas.openxmlformats.org/spreadsheetml/2006/main" count="3099" uniqueCount="721">
  <si>
    <t>Titres</t>
  </si>
  <si>
    <t>cours + ht</t>
  </si>
  <si>
    <t>cours +bas</t>
  </si>
  <si>
    <t>cours moyen</t>
  </si>
  <si>
    <t>CB</t>
  </si>
  <si>
    <t>CB dernier cours</t>
  </si>
  <si>
    <t>Dernier cours</t>
  </si>
  <si>
    <t>DIV0</t>
  </si>
  <si>
    <t>DIV1</t>
  </si>
  <si>
    <t>DIV2</t>
  </si>
  <si>
    <t>Date 2</t>
  </si>
  <si>
    <t>marché</t>
  </si>
  <si>
    <t>Type de titre</t>
  </si>
  <si>
    <t>LIQU</t>
  </si>
  <si>
    <t>Banques</t>
  </si>
  <si>
    <t>Bque de France</t>
  </si>
  <si>
    <t>T</t>
  </si>
  <si>
    <t>Bque Parisienne</t>
  </si>
  <si>
    <t>Bque. Coloniale de la Guadeloupe</t>
  </si>
  <si>
    <t>C</t>
  </si>
  <si>
    <t>Bque. Coloniale de la Guyane</t>
  </si>
  <si>
    <t>Bque. Coloniale de la Martinique</t>
  </si>
  <si>
    <t>Bque. Coloniale de la Réunion</t>
  </si>
  <si>
    <t>Bque. Commerciale et Ind.</t>
  </si>
  <si>
    <t>Bque. de consignations</t>
  </si>
  <si>
    <t>Bque. de l'Algérie</t>
  </si>
  <si>
    <t>Bque. de l'Indo-Chine</t>
  </si>
  <si>
    <t>Bque. de Paris et Pays Bas</t>
  </si>
  <si>
    <t>Bque. Frçaise Afrique du Sud</t>
  </si>
  <si>
    <t>Bque. Ind. et Coloniale</t>
  </si>
  <si>
    <t>Bque. Internationale de Paris</t>
  </si>
  <si>
    <t>Bque. Nationale d'Haïti</t>
  </si>
  <si>
    <t>Bque. spéciale des valeurs ind.</t>
  </si>
  <si>
    <t>Bque. Suisse et Frçaise</t>
  </si>
  <si>
    <t>Bque. Transatlantique</t>
  </si>
  <si>
    <t>Caisse Lécuyer</t>
  </si>
  <si>
    <t>Cie. Algérienne</t>
  </si>
  <si>
    <t>Cie. Foncière de France</t>
  </si>
  <si>
    <t>Cie. Franco-Algérienne</t>
  </si>
  <si>
    <t>l</t>
  </si>
  <si>
    <t xml:space="preserve">Comptoir National d'Escompte </t>
  </si>
  <si>
    <t>Comptoir Naud</t>
  </si>
  <si>
    <t>Crédit  Algérien</t>
  </si>
  <si>
    <t>Crédit Foncier Algérie</t>
  </si>
  <si>
    <t>Crédit Foncier Colonial</t>
  </si>
  <si>
    <t>Crédit Foncier de France</t>
  </si>
  <si>
    <t>Crédit Ind. &amp; Comm.</t>
  </si>
  <si>
    <t>Crédit Lyonnais</t>
  </si>
  <si>
    <t>Crédit Mobilier</t>
  </si>
  <si>
    <t>Rente Foncière</t>
  </si>
  <si>
    <t>S-C Entrepreneurs</t>
  </si>
  <si>
    <t>Sté. Dévelop. Comm. Ind.</t>
  </si>
  <si>
    <t>Sté. Foncière Lyonnaise</t>
  </si>
  <si>
    <t>Sté. Frçaise Bque de Dépôts</t>
  </si>
  <si>
    <t>Sté. Frçaise Reports et Dépôts</t>
  </si>
  <si>
    <t>Sté. Marseillaise Crédit Ind.</t>
  </si>
  <si>
    <t>Assurances</t>
  </si>
  <si>
    <t>Cie d'assur gles (inc.)</t>
  </si>
  <si>
    <t>Cie d'assur gles (maritime)</t>
  </si>
  <si>
    <t>Cie d'assur gles (vie)</t>
  </si>
  <si>
    <t>Caisse Générale des familles (vie)</t>
  </si>
  <si>
    <t>DP</t>
  </si>
  <si>
    <t>Caisse Paternelle vie</t>
  </si>
  <si>
    <t>L'Abeille (incendie)</t>
  </si>
  <si>
    <t>L'Abeille (grêle)</t>
  </si>
  <si>
    <t>L'Aigle (incendie)</t>
  </si>
  <si>
    <t>L'Aigle (vie)</t>
  </si>
  <si>
    <t xml:space="preserve">La Capitalisation </t>
  </si>
  <si>
    <t>La Clémentine (incendie)</t>
  </si>
  <si>
    <t>*</t>
  </si>
  <si>
    <t>La Clémentine (incendie) actions anciennes</t>
  </si>
  <si>
    <t>La Confiance inc.</t>
  </si>
  <si>
    <t>La Confiance (vie)</t>
  </si>
  <si>
    <t>La Foncière (incendie)</t>
  </si>
  <si>
    <t>La Foncière (transport)</t>
  </si>
  <si>
    <t>La Foncière (vie)</t>
  </si>
  <si>
    <t>La France (incendie)</t>
  </si>
  <si>
    <t>La France (vie)</t>
  </si>
  <si>
    <t>La Mélusine-Prévoyance-Réassurance</t>
  </si>
  <si>
    <t>La Métropole ass. immo.</t>
  </si>
  <si>
    <t>La Paternelle (incendie)</t>
  </si>
  <si>
    <t>La Préservatrice (accident)</t>
  </si>
  <si>
    <t>jan</t>
  </si>
  <si>
    <t>juill</t>
  </si>
  <si>
    <t>La Prévoyance (accident)</t>
  </si>
  <si>
    <t>La Providence (accident)</t>
  </si>
  <si>
    <t>La Providence (incendie)</t>
  </si>
  <si>
    <t>La Providence (vie)</t>
  </si>
  <si>
    <t>La Sphère (ass. Maritime)</t>
  </si>
  <si>
    <t>Le Monde (incendie)</t>
  </si>
  <si>
    <t>Le Monde (vie)</t>
  </si>
  <si>
    <t>Le Nord (vie)</t>
  </si>
  <si>
    <t>Le Nord (incendie)</t>
  </si>
  <si>
    <t>Le Patrimoine (vie)</t>
  </si>
  <si>
    <t>Le Secours (accident)</t>
  </si>
  <si>
    <t>Le Soleil (incendie)</t>
  </si>
  <si>
    <t>Le Soleil (vie)</t>
  </si>
  <si>
    <t>La Nationale (incendie)</t>
  </si>
  <si>
    <t>La Nationale (vie)</t>
  </si>
  <si>
    <t>Le Phénix (incendie)</t>
  </si>
  <si>
    <t>Le Phénix (vie)</t>
  </si>
  <si>
    <t>L'Union (incendie)</t>
  </si>
  <si>
    <t>L'Union (vie)</t>
  </si>
  <si>
    <t>L'Urbaine et la seine (accident)</t>
  </si>
  <si>
    <t>L'Urbaine (incendie)</t>
  </si>
  <si>
    <t>L'Urbaine (vie)</t>
  </si>
  <si>
    <t>Canaux</t>
  </si>
  <si>
    <t>Canal de Pierrelate</t>
  </si>
  <si>
    <t>Canal de Suez</t>
  </si>
  <si>
    <t>Canal de Suez (F)</t>
  </si>
  <si>
    <t>f</t>
  </si>
  <si>
    <t>Canal de Suez (J)</t>
  </si>
  <si>
    <t>j</t>
  </si>
  <si>
    <t>Canal de Suez (recouvrement)(S)</t>
  </si>
  <si>
    <t>s</t>
  </si>
  <si>
    <t>Canal Maritime de Corinthe</t>
  </si>
  <si>
    <t>Canal Maritime de Corinthe (F)</t>
  </si>
  <si>
    <t>Canal Panama</t>
  </si>
  <si>
    <t>Canal Panama (F)</t>
  </si>
  <si>
    <t>Chemins de Fer</t>
  </si>
  <si>
    <t>Annuité Lérouville à Sedan (S)</t>
  </si>
  <si>
    <t>Annuité Nord (S)</t>
  </si>
  <si>
    <t>Annuité Orléans à Châlons (dues par l'Etat)</t>
  </si>
  <si>
    <t>Bône-Guelma</t>
  </si>
  <si>
    <t>Camargue</t>
  </si>
  <si>
    <t>Ch. Fer sur routesd'Algérie</t>
  </si>
  <si>
    <t>Cie. Meusienne</t>
  </si>
  <si>
    <t>Dakar-St.Louis</t>
  </si>
  <si>
    <t>Dauphiné</t>
  </si>
  <si>
    <t>Départementaux</t>
  </si>
  <si>
    <t>Drôme</t>
  </si>
  <si>
    <t>Economiques du Nord</t>
  </si>
  <si>
    <t>Economiques Sté.Gle.Ch.Fer</t>
  </si>
  <si>
    <t>Est</t>
  </si>
  <si>
    <t>Est (J)</t>
  </si>
  <si>
    <t>Est algérien</t>
  </si>
  <si>
    <t>Est de Lyon (R)</t>
  </si>
  <si>
    <t>r</t>
  </si>
  <si>
    <t>Est de Lyon</t>
  </si>
  <si>
    <t>Ethiopiens (Compagnie impériale des chemins de fer)</t>
  </si>
  <si>
    <t>Landes</t>
  </si>
  <si>
    <t>Médoc</t>
  </si>
  <si>
    <t>Midi</t>
  </si>
  <si>
    <t>Midi (J)</t>
  </si>
  <si>
    <t>Nogentais</t>
  </si>
  <si>
    <t>Nord</t>
  </si>
  <si>
    <t>Nord (J)</t>
  </si>
  <si>
    <t>Orléans</t>
  </si>
  <si>
    <t>Orléans (J)</t>
  </si>
  <si>
    <t>Ouest</t>
  </si>
  <si>
    <t>Ouest (J)</t>
  </si>
  <si>
    <t>Ouest  Algérien</t>
  </si>
  <si>
    <t>Paris-Lyon-Méd.</t>
  </si>
  <si>
    <t>Régionaux Bouches du Rhône</t>
  </si>
  <si>
    <t>St. Etienne-Firminy</t>
  </si>
  <si>
    <t>Sté.Parisienne Ind. des Ch.Fer et Trwys</t>
  </si>
  <si>
    <t>Sud de la France</t>
  </si>
  <si>
    <t>Toulouse-Boulogne sur Gesse</t>
  </si>
  <si>
    <t>Voies ferrées économiques cie.frçaise.</t>
  </si>
  <si>
    <t>Wassy-St. Didier</t>
  </si>
  <si>
    <t>Docks et Halles</t>
  </si>
  <si>
    <t>Cirque d'Hiver</t>
  </si>
  <si>
    <t>Cirque d'Hiver (J)</t>
  </si>
  <si>
    <t>Docks et Entrepôts de Marseille</t>
  </si>
  <si>
    <t>Entrepôts et magazins de Paris</t>
  </si>
  <si>
    <t>Docks du Havre</t>
  </si>
  <si>
    <t>Nouveaux Quartiers de Paris</t>
  </si>
  <si>
    <t>Sté. des Immeubles de France</t>
  </si>
  <si>
    <t>Sté. Immobilière de Marseille</t>
  </si>
  <si>
    <t>Eaux</t>
  </si>
  <si>
    <t>Cie.Gle. des Eaux</t>
  </si>
  <si>
    <t>Cie.Gle. des Eaux (J)</t>
  </si>
  <si>
    <t>Eaux banlieue de Paris</t>
  </si>
  <si>
    <t>Eaux banlieue de Paris (J)</t>
  </si>
  <si>
    <t>Eaux pour l'Etranger</t>
  </si>
  <si>
    <t>Sté. Lyonnaise des Eaux &amp; Eclairage</t>
  </si>
  <si>
    <t>Filatures</t>
  </si>
  <si>
    <t>Ind. Textiles Allart.</t>
  </si>
  <si>
    <t>Industrie Linière cptoir</t>
  </si>
  <si>
    <t>Gaz</t>
  </si>
  <si>
    <t>Cie.Frçaise.Eclai.Chauf.</t>
  </si>
  <si>
    <t>Cie.Gle.Frçaise Continentale</t>
  </si>
  <si>
    <t>Cie.Gle.Gaz Fr.-Etran.</t>
  </si>
  <si>
    <t>Cie.Parisienne du Gaz</t>
  </si>
  <si>
    <t>Cie.Parisienne du Gaz (J)</t>
  </si>
  <si>
    <t>Gaz Centrale</t>
  </si>
  <si>
    <t>Gaz de Bordeaux</t>
  </si>
  <si>
    <t>Gaz de Bordeaux (J)</t>
  </si>
  <si>
    <t>Gaz de Marseille (J)</t>
  </si>
  <si>
    <t>Gaz de Mulhouse</t>
  </si>
  <si>
    <t>Gaz de Mulhouse (J)</t>
  </si>
  <si>
    <t>Gaz du Nord et de l' Est</t>
  </si>
  <si>
    <t>Gaz et Eaux</t>
  </si>
  <si>
    <t>Gaz Général de Paris</t>
  </si>
  <si>
    <t>Union des Gaz</t>
  </si>
  <si>
    <t>Union des Gaz (R)</t>
  </si>
  <si>
    <t>Electricité</t>
  </si>
  <si>
    <t>Câbles télégraphiques (Cie fr des)</t>
  </si>
  <si>
    <t>Cie. Gle. Electricité</t>
  </si>
  <si>
    <t>Eclairage electrique</t>
  </si>
  <si>
    <t>Edison</t>
  </si>
  <si>
    <t>Energie electrique</t>
  </si>
  <si>
    <t>Energie electrique (J)</t>
  </si>
  <si>
    <t>Forces Motrices du Rhône</t>
  </si>
  <si>
    <t>Procédés Thomson-Houston</t>
  </si>
  <si>
    <t>Sté. d'Eclairage et de Force àParis</t>
  </si>
  <si>
    <t>Sté. Gle.Electrique et Ind.</t>
  </si>
  <si>
    <t>Sté. Ind. Energie Electrique</t>
  </si>
  <si>
    <t>Sté. Ind. Energie Electrique (B)</t>
  </si>
  <si>
    <t>b</t>
  </si>
  <si>
    <t>Télégraphe Paris-New York</t>
  </si>
  <si>
    <t>Téléphones Sté. Ind.</t>
  </si>
  <si>
    <t xml:space="preserve">Travaux d'Eclairage par la force </t>
  </si>
  <si>
    <t>Union Electrique</t>
  </si>
  <si>
    <t>Houillères</t>
  </si>
  <si>
    <t>Carmaux</t>
  </si>
  <si>
    <t>Dombrowa</t>
  </si>
  <si>
    <t>Grand'Combe</t>
  </si>
  <si>
    <t>Epinac</t>
  </si>
  <si>
    <t>Houillères d'Ahun (Creuse)</t>
  </si>
  <si>
    <t>Forges et Aciéries</t>
  </si>
  <si>
    <t>Aciéries de France</t>
  </si>
  <si>
    <t>Aciéries de France (F)</t>
  </si>
  <si>
    <t>Aciéries H-F Trignac</t>
  </si>
  <si>
    <t>Acièries Longwy</t>
  </si>
  <si>
    <t>Acièries Micheville</t>
  </si>
  <si>
    <t>Commetry-Fourchambault</t>
  </si>
  <si>
    <t>Commetry-Fourchambault (J)</t>
  </si>
  <si>
    <t>Fers et aciers Robert</t>
  </si>
  <si>
    <t>Châtillon, Commentry et Neuves-Maisons</t>
  </si>
  <si>
    <t>Forges du Nord-Est</t>
  </si>
  <si>
    <t>Forges et Acier de la Marine</t>
  </si>
  <si>
    <t>H-F en Russie</t>
  </si>
  <si>
    <t>H-F Pauillac</t>
  </si>
  <si>
    <t>Métaux</t>
  </si>
  <si>
    <t>Electro-Métallurgie Sté.Frçaise</t>
  </si>
  <si>
    <t xml:space="preserve">Métaux Cie. Frçaise </t>
  </si>
  <si>
    <t>Oural-Volga (Sté. métallurgique de l')</t>
  </si>
  <si>
    <t>Sté. Métallurgique Montbard</t>
  </si>
  <si>
    <t>Sté. Métallurgique Montbard (B)</t>
  </si>
  <si>
    <t>Mines Métalliques</t>
  </si>
  <si>
    <t>Cie. d'Aguilas</t>
  </si>
  <si>
    <t>Cie. du Boléo</t>
  </si>
  <si>
    <t>Cie. du Boléo (F)</t>
  </si>
  <si>
    <t>Escombrera</t>
  </si>
  <si>
    <t>Krivoï-Rog</t>
  </si>
  <si>
    <t>Laurium</t>
  </si>
  <si>
    <t>Le Nickel</t>
  </si>
  <si>
    <t>Malfidano</t>
  </si>
  <si>
    <t>Malfidano (J)</t>
  </si>
  <si>
    <t>Mines d'Aguas Tenidas</t>
  </si>
  <si>
    <t>Mines d'Or cie. frçaise</t>
  </si>
  <si>
    <t>Mokta-el-Hadid</t>
  </si>
  <si>
    <t>Omnium d'Algérie-Tunisie</t>
  </si>
  <si>
    <t>Penarroya</t>
  </si>
  <si>
    <t>Saint-Elie</t>
  </si>
  <si>
    <t>Construction Mécanique</t>
  </si>
  <si>
    <t>Ancien Cie. Cail</t>
  </si>
  <si>
    <t>Cie. Fives Lille</t>
  </si>
  <si>
    <t>Cie. Gle. Construction</t>
  </si>
  <si>
    <t>Construction Levallois-Peret</t>
  </si>
  <si>
    <t>Dyle et Bacalan</t>
  </si>
  <si>
    <t>Etabliss. Décauville</t>
  </si>
  <si>
    <t>Etablissement Lazare Weiller</t>
  </si>
  <si>
    <t>Ind. en Frce et à l'Etranger</t>
  </si>
  <si>
    <t>Sté.Frçaise Const.Mécanique</t>
  </si>
  <si>
    <t>Tour Eiffel (J)</t>
  </si>
  <si>
    <t>Tour Eiffel (B)</t>
  </si>
  <si>
    <t>Construction Navale</t>
  </si>
  <si>
    <t>Atéliers de la Loire</t>
  </si>
  <si>
    <t>Chantiers de la Gironde</t>
  </si>
  <si>
    <t>Forges de la Méditérranée</t>
  </si>
  <si>
    <t>Navigation</t>
  </si>
  <si>
    <t>Appontement  Pauillac</t>
  </si>
  <si>
    <t>Bateaux Parisiens</t>
  </si>
  <si>
    <t>Chargeurs réunis</t>
  </si>
  <si>
    <t>Cie. Générale de Navigation</t>
  </si>
  <si>
    <t>Cie.Gle.Transatlantique</t>
  </si>
  <si>
    <t>Havraise-Peninsulaire</t>
  </si>
  <si>
    <t>Méssageries Maritimes</t>
  </si>
  <si>
    <t>Port de Tunis, Sousse et Sfax</t>
  </si>
  <si>
    <t>Transport Urbain</t>
  </si>
  <si>
    <t>Cie. Gle. de Traction</t>
  </si>
  <si>
    <t>Cie. Ind. Traction Fr-Etranger</t>
  </si>
  <si>
    <t>Cie. Ind. Traction Fr-Etranger (F)</t>
  </si>
  <si>
    <t>Cie. Lyonnaises de Trwys</t>
  </si>
  <si>
    <t>Cie.Gle. Frçaise Trwys</t>
  </si>
  <si>
    <t>Cie.Gle.Parisienne de Trwys</t>
  </si>
  <si>
    <t>Cie.Gle.Parisienne de Trwys (J)</t>
  </si>
  <si>
    <t>Métropolitan de Paris</t>
  </si>
  <si>
    <t>Omnibus de Paris</t>
  </si>
  <si>
    <t>Omnibus de Paris (J)</t>
  </si>
  <si>
    <t>Omnium Lyonnais</t>
  </si>
  <si>
    <t>Trws de l'Est Parisien</t>
  </si>
  <si>
    <t>Trwys  Roubaix et Tourcoing</t>
  </si>
  <si>
    <t>Trwys d'Oran</t>
  </si>
  <si>
    <t>Trwys de Bordeaux</t>
  </si>
  <si>
    <t>Trwys de l'Ouest Parisien</t>
  </si>
  <si>
    <t>Trwys de Paris/Seine</t>
  </si>
  <si>
    <t>Trwys de Rouen</t>
  </si>
  <si>
    <t>Trwys Deux Sevres (R)</t>
  </si>
  <si>
    <t xml:space="preserve">Trwys Deux Sevres </t>
  </si>
  <si>
    <t>Trwys elect. Paris-St.Denis</t>
  </si>
  <si>
    <t>Trwys electrique d'Angers</t>
  </si>
  <si>
    <t>Trwys Nice et Littoral</t>
  </si>
  <si>
    <t>Urbaine de Voitures Paris</t>
  </si>
  <si>
    <t>Voitures de Paris</t>
  </si>
  <si>
    <t>Voitures de Paris (J)</t>
  </si>
  <si>
    <t>Produits Chimiques</t>
  </si>
  <si>
    <t>Dynamite</t>
  </si>
  <si>
    <t>Etabliss. Malétra</t>
  </si>
  <si>
    <t>Glaces Hygiéniques</t>
  </si>
  <si>
    <t>Incandescence (Auer)</t>
  </si>
  <si>
    <t>Phosphates Dyr</t>
  </si>
  <si>
    <t>Phosphates Gafsa</t>
  </si>
  <si>
    <t>Phosphates Gafsa (B)</t>
  </si>
  <si>
    <t>Procédés Raoul Pictet</t>
  </si>
  <si>
    <t>Produits chimiques Fr-Russe</t>
  </si>
  <si>
    <t>Richer</t>
  </si>
  <si>
    <t>Salin de Midi</t>
  </si>
  <si>
    <t>Salines de l'Est</t>
  </si>
  <si>
    <t>Sels Gemmes et Soudres de la  Rusie</t>
  </si>
  <si>
    <t>Stéarinerie Fournier</t>
  </si>
  <si>
    <t>Usines du Rhône</t>
  </si>
  <si>
    <t>Matériels et Outillages</t>
  </si>
  <si>
    <t>Cirages français</t>
  </si>
  <si>
    <t>Compteurs d'usines à gaz</t>
  </si>
  <si>
    <t xml:space="preserve">Compteurs éclairage des  villes </t>
  </si>
  <si>
    <t>Entreprise militaires</t>
  </si>
  <si>
    <t>Lits Militaires</t>
  </si>
  <si>
    <t>Matériel de Ch. Fer</t>
  </si>
  <si>
    <t>Matériaux de Construction</t>
  </si>
  <si>
    <t>Ardoisière de l'Anjou</t>
  </si>
  <si>
    <t>Ciments Français et Portland</t>
  </si>
  <si>
    <t>Ciments Portland du Boulonnais</t>
  </si>
  <si>
    <t>Alimentation</t>
  </si>
  <si>
    <t>Bénédictine de l'Abbaye</t>
  </si>
  <si>
    <t>Duval</t>
  </si>
  <si>
    <t>Eaux  Minérales Bains de Mer</t>
  </si>
  <si>
    <t>Eaux thermales de Vichy</t>
  </si>
  <si>
    <t>Grand Hotel</t>
  </si>
  <si>
    <t>Grande distillerie Cusenier</t>
  </si>
  <si>
    <t>Grands Moulins de Corbeil</t>
  </si>
  <si>
    <t>Laiterie Sté. Gle.</t>
  </si>
  <si>
    <t>Sté. Orosdi-Back</t>
  </si>
  <si>
    <t>Sucrerie Say</t>
  </si>
  <si>
    <t>imprimeries et Journaux</t>
  </si>
  <si>
    <t>Agences Havas</t>
  </si>
  <si>
    <t>Annuaire Didot-Bottin</t>
  </si>
  <si>
    <t>Imprimérie Ch. de Fer</t>
  </si>
  <si>
    <t>Imprimérie Ch. de Fer (J)</t>
  </si>
  <si>
    <t>Imprimeries Chaix</t>
  </si>
  <si>
    <t>Le Figaro</t>
  </si>
  <si>
    <t>Papeteries Gouraud</t>
  </si>
  <si>
    <t>Petit journal</t>
  </si>
  <si>
    <t>Petit Parisien</t>
  </si>
  <si>
    <t>Petit Parisien (B)</t>
  </si>
  <si>
    <t>Magasins</t>
  </si>
  <si>
    <t>Le Printemps</t>
  </si>
  <si>
    <t>Nouvelles Galéries Réunies</t>
  </si>
  <si>
    <t>Paris-France</t>
  </si>
  <si>
    <t>Divers</t>
  </si>
  <si>
    <t>Jardin Zoologique</t>
  </si>
  <si>
    <t>Maritime de Pauillac</t>
  </si>
  <si>
    <t>Total</t>
  </si>
  <si>
    <t>Nbre titres</t>
  </si>
  <si>
    <t>TYP</t>
  </si>
  <si>
    <t>Double Cotation</t>
  </si>
  <si>
    <t>Nord (vie)</t>
  </si>
  <si>
    <t>Soleil Sécurité acc</t>
  </si>
  <si>
    <t>Tramways Brest (Electriques)</t>
  </si>
  <si>
    <t>Tramways Douai (Electriques)</t>
  </si>
  <si>
    <t>Tramways Electriques et de ch de fer (Sté fr de)</t>
  </si>
  <si>
    <t>Tramways Tours</t>
  </si>
  <si>
    <t>Messageries Françaises de Madagascar</t>
  </si>
  <si>
    <t>Eaux minérales de la Bourboule</t>
  </si>
  <si>
    <t>Eaux de Calais</t>
  </si>
  <si>
    <t>Eaux de Pougues (Minérales)</t>
  </si>
  <si>
    <t>*Electricité (Cie Intern d')</t>
  </si>
  <si>
    <t>Electricité Limoges (R)</t>
  </si>
  <si>
    <t>Secteur de la Rive Gauche de Paris (P)</t>
  </si>
  <si>
    <t>Gaz Franco-Belge</t>
  </si>
  <si>
    <t>Ateliers Burton</t>
  </si>
  <si>
    <t>Bi-métal (Cie fr du)</t>
  </si>
  <si>
    <t>Kama (Forges et Aciéries de la) (P)</t>
  </si>
  <si>
    <t>Moteurs à Gaz et d'Ind mécanique (Sté de)</t>
  </si>
  <si>
    <t>*Providence (Forges de la)</t>
  </si>
  <si>
    <t>Tubes à Louvroil (Sté fr pour la fabrication  des)</t>
  </si>
  <si>
    <t>Usines franco-russes (anc etab Baird)</t>
  </si>
  <si>
    <t>Czeladz (Sté anonyme des mines de)</t>
  </si>
  <si>
    <t>Catemou (Sté des mines de cuivre de) (R)</t>
  </si>
  <si>
    <t>Catemou (Sté des mines de cuivre de)</t>
  </si>
  <si>
    <t>Kinta (Etains de) (P)</t>
  </si>
  <si>
    <t>Platrières Réunies du Bassin de Paris</t>
  </si>
  <si>
    <t>Journaux, Librairie, Papeterie, Publicité</t>
  </si>
  <si>
    <t>Annales Politiques et Littéraires</t>
  </si>
  <si>
    <t>Cote de la Bourse et de la Banque (P)</t>
  </si>
  <si>
    <t>Le Temps</t>
  </si>
  <si>
    <t>Le Temps (J)</t>
  </si>
  <si>
    <t>Casinos de Royan (Sté des)</t>
  </si>
  <si>
    <t>Cercle Inter de Vichy</t>
  </si>
  <si>
    <t>Grévin (musée)</t>
  </si>
  <si>
    <t>Grévin (musée) (J)</t>
  </si>
  <si>
    <t>Grévin (musée) (F)</t>
  </si>
  <si>
    <t>Palais de Glace</t>
  </si>
  <si>
    <t>Palais de Glace (P)</t>
  </si>
  <si>
    <t>Brasserie et Taverne Zimmer</t>
  </si>
  <si>
    <t>Café-Restaurant-Américain</t>
  </si>
  <si>
    <t>Olibet (Sté des Biscuits)</t>
  </si>
  <si>
    <t>Valeurs Diverses</t>
  </si>
  <si>
    <t>Bernot Frères</t>
  </si>
  <si>
    <t>Chalets de Commodité</t>
  </si>
  <si>
    <t>Chalets de Nécessité</t>
  </si>
  <si>
    <t>Chaussures françaises (Sté Gle des)</t>
  </si>
  <si>
    <t>Chaussures Incroyable</t>
  </si>
  <si>
    <t>Jumelles de Théâtre</t>
  </si>
  <si>
    <t>L'Abeille (vie)</t>
  </si>
  <si>
    <t>L'Abeille (accident)</t>
  </si>
  <si>
    <t>Caisse des familles</t>
  </si>
  <si>
    <t>Confiance (vie)</t>
  </si>
  <si>
    <t>Patrimoine (accident)</t>
  </si>
  <si>
    <t>Bque National d'Haïti (F)</t>
  </si>
  <si>
    <t>Bque National du Mexique (P)</t>
  </si>
  <si>
    <t>Bque Parisienne (P)</t>
  </si>
  <si>
    <t>Bque Privée, Lyon Marseille (P)</t>
  </si>
  <si>
    <t>Exploration et de Bque (Cie Lyonnaise d')</t>
  </si>
  <si>
    <t>CO pas même nombre de titres</t>
  </si>
  <si>
    <t>Algériens (Sté des ch de fer)</t>
  </si>
  <si>
    <t>Auxilliaire des ch de fer (Cie) et travaux publics</t>
  </si>
  <si>
    <t>Chargeurs réunis (P)</t>
  </si>
  <si>
    <t>Cie Maritime de la Seine</t>
  </si>
  <si>
    <t>Traction (Cie Gle de) (F)</t>
  </si>
  <si>
    <t>Tramways Lorient</t>
  </si>
  <si>
    <t>Tramways Lourdes</t>
  </si>
  <si>
    <t>Versailles à Maule (Cie fr de tramways à vapeur)</t>
  </si>
  <si>
    <t>Automobiles Decauville</t>
  </si>
  <si>
    <t>Voitures Automobiles (Sté Gle des)</t>
  </si>
  <si>
    <t>Voitures Electromobiles (Cie fr)</t>
  </si>
  <si>
    <t>Voitures Electromobiles (Cie fr) (F)</t>
  </si>
  <si>
    <t>Voitures du Gd-Hôtel (Cie des)</t>
  </si>
  <si>
    <t>Vanves à Paris et Extensions (Cie tram elec)</t>
  </si>
  <si>
    <t>Gaz de Maubeuge</t>
  </si>
  <si>
    <t>Eaux Gazeuses et Minérales (Sté Parisienne)</t>
  </si>
  <si>
    <t>Eaux de Royat (Minérales)</t>
  </si>
  <si>
    <t>Eaux de Vals (Minérales)</t>
  </si>
  <si>
    <t>Fontaine à gaz (Cie Parisienne des)</t>
  </si>
  <si>
    <t>Gaz Aérogène (Cie fr du)</t>
  </si>
  <si>
    <t>Edison (P)</t>
  </si>
  <si>
    <t xml:space="preserve">Eclairage du Centre </t>
  </si>
  <si>
    <t>Eclairage du Centre (R)</t>
  </si>
  <si>
    <t>Bec Denayrouze (pour la France)</t>
  </si>
  <si>
    <t>Acétylène Dissous (Cie fr d')</t>
  </si>
  <si>
    <t>Métallurgie, Fabriques de machines</t>
  </si>
  <si>
    <t>Ariège (Sté métallurgique)</t>
  </si>
  <si>
    <t>Basse-Indre (Forges et Aciéries de)</t>
  </si>
  <si>
    <t>Bouhey (Usines)</t>
  </si>
  <si>
    <t>Chantiers de Nicolaïeff</t>
  </si>
  <si>
    <t>Construction méca du Midi de la Russie</t>
  </si>
  <si>
    <t>Construction méca du Midi de la Russie (F)</t>
  </si>
  <si>
    <t>HF, Forges et Aciéries de Denain-Anzin</t>
  </si>
  <si>
    <t>Etab Barrière et Cie</t>
  </si>
  <si>
    <t xml:space="preserve">* Haut-Volga (Ateliers de Twer) </t>
  </si>
  <si>
    <t>Huta-Bankowa</t>
  </si>
  <si>
    <t>Madeleine-lez-lille (La)</t>
  </si>
  <si>
    <t>*Malaga (HF Forges et Aciéries de)</t>
  </si>
  <si>
    <t>*Marcinelle et Couillet (Sté anonyme de)</t>
  </si>
  <si>
    <t>Sarrebruck (Forges de)</t>
  </si>
  <si>
    <t>Taganrog (Sté minière et métallurgique de)</t>
  </si>
  <si>
    <t>Vireux Molhain (Forges de)</t>
  </si>
  <si>
    <t>*Watterlar-Francq (Usines)</t>
  </si>
  <si>
    <t>*Villelongue (usines Electro-Métallurgique de)</t>
  </si>
  <si>
    <t>*Verchny Dnieprovsk</t>
  </si>
  <si>
    <t>*Verchny Dnieprovsk (P)</t>
  </si>
  <si>
    <t>*Kertch (Sté des Usines Métallurgiques et Mines de)</t>
  </si>
  <si>
    <t>John Cockerill</t>
  </si>
  <si>
    <t>*Chiers (H-F de la)</t>
  </si>
  <si>
    <t>Ougrée-Marihaue (Sté anonyme d')</t>
  </si>
  <si>
    <t>Mines de Charbons, Cuivre, Fer, Zinc, Plomb, Argent, Diamants</t>
  </si>
  <si>
    <t>Albi (Charbonnages d')</t>
  </si>
  <si>
    <t>Almaznaia (Charbonnages d')</t>
  </si>
  <si>
    <t>Asturienne des mines</t>
  </si>
  <si>
    <t>Azincourt et Fours à Coke du Nord (P)</t>
  </si>
  <si>
    <t>*Balia-Karaidin (Sté ottomane des mines de)</t>
  </si>
  <si>
    <t>Caucase (Sté Ind et métallurgique du)</t>
  </si>
  <si>
    <t>*Charbonnages de Biélaia (Donetz)</t>
  </si>
  <si>
    <t>*Charbonnages (Cie Gle de)</t>
  </si>
  <si>
    <t>*Charbonnages Réunis du Midi de la Russie</t>
  </si>
  <si>
    <t>Doubovaia Balka (fer)</t>
  </si>
  <si>
    <t>Ferques (Mines de houille de)</t>
  </si>
  <si>
    <t>Guelendjik (Ciments de)</t>
  </si>
  <si>
    <t>Guelendjik (Ciments de) (P)</t>
  </si>
  <si>
    <t>*Joltaia-Rieka Krivoi-Rog (Sté minière)</t>
  </si>
  <si>
    <t>*Kassandra (SA ottomane des mines de) (R)</t>
  </si>
  <si>
    <t>*Kassandra (SA ottomane des mines de)</t>
  </si>
  <si>
    <t>Kinta (Etains de)</t>
  </si>
  <si>
    <t>*Makeewka (Sté houillère et métall) dans le Donetz</t>
  </si>
  <si>
    <t>*Mines et Minerais</t>
  </si>
  <si>
    <t>Omnium Franco-Belge</t>
  </si>
  <si>
    <t>Pontgibaud</t>
  </si>
  <si>
    <t>Prokhorow (Charbonnages de)</t>
  </si>
  <si>
    <t>Rakhmanova Krivoï Rog (fer)</t>
  </si>
  <si>
    <t>Tonkin (Sté fr des Charbonnages du)</t>
  </si>
  <si>
    <t>Vieille Montagne (zinc de la)</t>
  </si>
  <si>
    <t>Mines d'or, Sté d'explorations</t>
  </si>
  <si>
    <t xml:space="preserve">Placer Enfin Nouveau </t>
  </si>
  <si>
    <t>Uruguay (Mines d'or de l')</t>
  </si>
  <si>
    <t>Uruguay (Mines d'or de l') (P)</t>
  </si>
  <si>
    <t>*Zambèze (Cie du)</t>
  </si>
  <si>
    <t>Zancudo (Cie unifiée du)</t>
  </si>
  <si>
    <t>Messager de Paris</t>
  </si>
  <si>
    <t>Mode Nationale (La)</t>
  </si>
  <si>
    <t>Petit Marseillais (Sté du) (P)</t>
  </si>
  <si>
    <t>Bonnard-Bidault</t>
  </si>
  <si>
    <t>Alimaienne (L')</t>
  </si>
  <si>
    <t>Appareils Contrôleurs (B)</t>
  </si>
  <si>
    <t>Caudrésienne (La)</t>
  </si>
  <si>
    <t>Céramique Nouvelle (La)</t>
  </si>
  <si>
    <t>Céramique Nouvelle (La) (P)</t>
  </si>
  <si>
    <t>Château d'eau de Paris (Cie foncière du)</t>
  </si>
  <si>
    <t>Cinématographies, Phonographes et Péllicules (Cie Gle)</t>
  </si>
  <si>
    <t>Cliff (Usines)</t>
  </si>
  <si>
    <t>Cie Ind de Paris</t>
  </si>
  <si>
    <t>Cotonnière de l'Indochine</t>
  </si>
  <si>
    <t>Cotonnière Russo-fr</t>
  </si>
  <si>
    <t>Cotonnière Russo-fr (P)</t>
  </si>
  <si>
    <t>Dynamite française (J)</t>
  </si>
  <si>
    <t>Dynamite fusion</t>
  </si>
  <si>
    <t>Dynamite Russe</t>
  </si>
  <si>
    <t>Electrodes (Sté fr des)</t>
  </si>
  <si>
    <t>*Electron Russe</t>
  </si>
  <si>
    <t>Etab Porcher</t>
  </si>
  <si>
    <t>*Façonnerie de Bois du Nord (R)</t>
  </si>
  <si>
    <t>*Façonnerie de Bois du Nord</t>
  </si>
  <si>
    <t>Feuillantine (la)</t>
  </si>
  <si>
    <t>*Glycérine (Syndicat Inter des prd de)</t>
  </si>
  <si>
    <t>*Glycérine (Syndicat Inter des prd de) (F)</t>
  </si>
  <si>
    <t>Grosnyi (Pétroles de) (R)</t>
  </si>
  <si>
    <t>Grosnyi (Pétroles de)</t>
  </si>
  <si>
    <t>Haute-Sangha (La)</t>
  </si>
  <si>
    <t>Ibenga</t>
  </si>
  <si>
    <t>Immobilière d'Algérie (Sté)</t>
  </si>
  <si>
    <t>Immobilière d'Algérie (Sté) (P)</t>
  </si>
  <si>
    <t>Jumelles de Théâtre (P)</t>
  </si>
  <si>
    <t>Kong (Cie fr de)</t>
  </si>
  <si>
    <t>*Kostroma (Manufactures de Lin et de Coton de)</t>
  </si>
  <si>
    <t xml:space="preserve">Lecomte et Deprès </t>
  </si>
  <si>
    <t>Lefini (Cie agr com ind de la)</t>
  </si>
  <si>
    <t>Mame et fils</t>
  </si>
  <si>
    <t>Mame et fils (P)</t>
  </si>
  <si>
    <t>Monaco (cercle de)</t>
  </si>
  <si>
    <t>Moulin de Corbeil (P)</t>
  </si>
  <si>
    <t>Omnium Colonial fr</t>
  </si>
  <si>
    <t>Omnium Colonial fr (P)</t>
  </si>
  <si>
    <t xml:space="preserve">*Omnium russe </t>
  </si>
  <si>
    <t>Photographie des couleurs, Méthode Charles Cros</t>
  </si>
  <si>
    <t>Plaques Lumière (J)</t>
  </si>
  <si>
    <t>Pont sur la Manche</t>
  </si>
  <si>
    <t>Produits Chim Marseille Lestaque</t>
  </si>
  <si>
    <t>Produits Chim de St-Denis (SA)</t>
  </si>
  <si>
    <t>Produits Chim de St-Denis (SA) (J)</t>
  </si>
  <si>
    <t>Rampes Mobiles de l'Exposition de 1900 (Sté des)</t>
  </si>
  <si>
    <t>Rampes Mobiles de l'Exposition de 1900 (Sté des) (P)</t>
  </si>
  <si>
    <t>Revenus Ind (Sté fr de)</t>
  </si>
  <si>
    <t>Romanche (Sté Electro-Chim de la)</t>
  </si>
  <si>
    <t>St-Raphaël-Quinquina (Sté du)</t>
  </si>
  <si>
    <t>Setté-Cama (Sté agr et com du)</t>
  </si>
  <si>
    <t>*Sud-Russe (Soude)</t>
  </si>
  <si>
    <t>Tavernes Pousset et Royale Réunis</t>
  </si>
  <si>
    <t>Terrains d'Arles (P)</t>
  </si>
  <si>
    <t>Transports Electriques de l'Exposition</t>
  </si>
  <si>
    <t>Turbie-sur-mer (Cie du Littoral)</t>
  </si>
  <si>
    <t>Verreries de l'Ancre Réunies</t>
  </si>
  <si>
    <t>Vichy (Sté imm et com de)</t>
  </si>
  <si>
    <t>A TERME</t>
  </si>
  <si>
    <t>AU COMPTANT</t>
  </si>
  <si>
    <t>DEUXIEME PARTIE DE LA COTE</t>
  </si>
  <si>
    <t>DIV par titre</t>
  </si>
  <si>
    <t>Total DIV</t>
  </si>
  <si>
    <t>TOTAL COMPTANT</t>
  </si>
  <si>
    <t>TOTAL Terme + Comptant</t>
  </si>
  <si>
    <t xml:space="preserve">TOTAL  </t>
  </si>
  <si>
    <t>DP pas même nombre de titres</t>
  </si>
  <si>
    <t>Ch. Fer sur routes d'Algérie</t>
  </si>
  <si>
    <t>Saint-Etienne-Firminy</t>
  </si>
  <si>
    <t>Cie.Gle. Parisienne de Trwys (J)</t>
  </si>
  <si>
    <t>TOTAL</t>
  </si>
  <si>
    <t>p</t>
  </si>
  <si>
    <t>Comptoir National d'Escompte de Paris (P)</t>
  </si>
  <si>
    <t>Hippodrome (L')</t>
  </si>
  <si>
    <t>TOTAL sans Double Cotation</t>
  </si>
  <si>
    <t>TOTAL ordinaire</t>
  </si>
  <si>
    <t>TOTAL sans Double Cotation ordinaire</t>
  </si>
  <si>
    <t>Total TERME</t>
  </si>
  <si>
    <t>DIV</t>
  </si>
  <si>
    <t>DATE</t>
  </si>
  <si>
    <t>SOCI</t>
  </si>
  <si>
    <t>SECT</t>
  </si>
  <si>
    <t>TITR</t>
  </si>
  <si>
    <t>COUR</t>
  </si>
  <si>
    <t>CAPI</t>
  </si>
  <si>
    <t>acieries de france</t>
  </si>
  <si>
    <t>meta</t>
  </si>
  <si>
    <t>agence financiere</t>
  </si>
  <si>
    <t>banq</t>
  </si>
  <si>
    <t>albi</t>
  </si>
  <si>
    <t>char</t>
  </si>
  <si>
    <t>amidonnerie et rizerie de france</t>
  </si>
  <si>
    <t>dive</t>
  </si>
  <si>
    <t>anciens etablissements cavroy</t>
  </si>
  <si>
    <t>aniche</t>
  </si>
  <si>
    <t>anzin</t>
  </si>
  <si>
    <t>ardoisières du catelet</t>
  </si>
  <si>
    <t>ateliers de construction de la madeleine</t>
  </si>
  <si>
    <t>ateliers de construction du nord de la france</t>
  </si>
  <si>
    <t>ateliers et chantiers de  france</t>
  </si>
  <si>
    <t>azincourt et fours a coke du nord</t>
  </si>
  <si>
    <t>bains et lavoirs d armentieres</t>
  </si>
  <si>
    <t>bains lillois</t>
  </si>
  <si>
    <t>eaux</t>
  </si>
  <si>
    <t>banque du nord et du pas de calais</t>
  </si>
  <si>
    <t>banque regionale du nord</t>
  </si>
  <si>
    <t>banque speciale des valeurs industrielles</t>
  </si>
  <si>
    <t>bateaux a vapeur du nord</t>
  </si>
  <si>
    <t>bethune</t>
  </si>
  <si>
    <t>biache saint vaast</t>
  </si>
  <si>
    <t>blanzy</t>
  </si>
  <si>
    <t>boulonnerie et ferronerie de thiant</t>
  </si>
  <si>
    <t xml:space="preserve"> </t>
  </si>
  <si>
    <t>bruay</t>
  </si>
  <si>
    <t>bukowina</t>
  </si>
  <si>
    <t>caisse de liquidation</t>
  </si>
  <si>
    <t>campagnac</t>
  </si>
  <si>
    <t>carrieres du nord des ardennes</t>
  </si>
  <si>
    <t>carvin</t>
  </si>
  <si>
    <t>chaudronnerie du nord de la france</t>
  </si>
  <si>
    <t>chemin de fer economiques du nord</t>
  </si>
  <si>
    <t>chemin de fer et carrieres d estree blanche</t>
  </si>
  <si>
    <t>ciments de dannes</t>
  </si>
  <si>
    <t>entr</t>
  </si>
  <si>
    <t>ciments francais et portlands de boulogne</t>
  </si>
  <si>
    <t>clarence</t>
  </si>
  <si>
    <t>comptoir d'escompte du nord</t>
  </si>
  <si>
    <t>assu</t>
  </si>
  <si>
    <t>courriere</t>
  </si>
  <si>
    <t>credit du nord</t>
  </si>
  <si>
    <t>crespin</t>
  </si>
  <si>
    <t>denain et anzin</t>
  </si>
  <si>
    <t>docks et entrepots de cambrai</t>
  </si>
  <si>
    <t>douchy</t>
  </si>
  <si>
    <t>dourges</t>
  </si>
  <si>
    <t>drocourt</t>
  </si>
  <si>
    <t>eaux d eu du treport et de mers</t>
  </si>
  <si>
    <t>eaux d hazebrouck</t>
  </si>
  <si>
    <t>epinac</t>
  </si>
  <si>
    <t>escarpelle</t>
  </si>
  <si>
    <t>etablissements gatry</t>
  </si>
  <si>
    <t>text</t>
  </si>
  <si>
    <t>ferfay</t>
  </si>
  <si>
    <t>ferques</t>
  </si>
  <si>
    <t>flines les raches</t>
  </si>
  <si>
    <t>fonderies durot binot</t>
  </si>
  <si>
    <t>forges de vireux molhain</t>
  </si>
  <si>
    <t>forges et laminoirs de saint amand</t>
  </si>
  <si>
    <t>gaz d annoeulin</t>
  </si>
  <si>
    <t>gaze</t>
  </si>
  <si>
    <t>gaz de wazemmes</t>
  </si>
  <si>
    <t>glaces et verres speciaux du nord</t>
  </si>
  <si>
    <t>h devilder et cie</t>
  </si>
  <si>
    <t>hauts founeaux et laminoirs de la sambre</t>
  </si>
  <si>
    <t>hauts fourneaux de maubeuge</t>
  </si>
  <si>
    <t>heraclee</t>
  </si>
  <si>
    <t>industries textiles leon allart</t>
  </si>
  <si>
    <t>lens</t>
  </si>
  <si>
    <t>leon brouta</t>
  </si>
  <si>
    <t>lievin</t>
  </si>
  <si>
    <t>ligny les aires</t>
  </si>
  <si>
    <t>manufactures de chaussures de liancourt</t>
  </si>
  <si>
    <t>margarinerie de bethune</t>
  </si>
  <si>
    <t>marles</t>
  </si>
  <si>
    <t>marly</t>
  </si>
  <si>
    <t>meurchin</t>
  </si>
  <si>
    <t>mines metalliques de vezis</t>
  </si>
  <si>
    <t>mine</t>
  </si>
  <si>
    <t>nord incendie</t>
  </si>
  <si>
    <t>ostricourt</t>
  </si>
  <si>
    <t>retorderie de coton</t>
  </si>
  <si>
    <t>ruche roubaisienne</t>
  </si>
  <si>
    <t>saint sauveur lez arras</t>
  </si>
  <si>
    <t>sincey les rouvray</t>
  </si>
  <si>
    <t>societe  metallurgique d amiens</t>
  </si>
  <si>
    <t>societe lilloise d eclairage electrique</t>
  </si>
  <si>
    <t>societe metallurgique d aubrives et villerupt</t>
  </si>
  <si>
    <t>societe metallurgique de l escaut</t>
  </si>
  <si>
    <t>thivencelles</t>
  </si>
  <si>
    <t>transports fluviaux du nord</t>
  </si>
  <si>
    <t>union generale du nord</t>
  </si>
  <si>
    <t xml:space="preserve">usines et laminoirs f dumont </t>
  </si>
  <si>
    <t>usines villerupt laval dieu</t>
  </si>
  <si>
    <t>verrerie et manuf de glaces d aniche</t>
  </si>
  <si>
    <t>vicoigne</t>
  </si>
  <si>
    <t>CO</t>
  </si>
  <si>
    <t>usines et laminoirs de l'esperance</t>
  </si>
  <si>
    <t>CV</t>
  </si>
  <si>
    <t>TOTAL ss dc (après CO et CV)</t>
  </si>
  <si>
    <t>TOTAL ss dc (après CO)</t>
  </si>
  <si>
    <t>PER</t>
  </si>
  <si>
    <t>Dernier revenu</t>
  </si>
  <si>
    <t>Assurances et Banques</t>
  </si>
  <si>
    <t xml:space="preserve">Ch de fer et transports </t>
  </si>
  <si>
    <t>*Hongrie (SA de tramways d'électricité et d'entreprise électrique)</t>
  </si>
  <si>
    <t>*Tramways Reims</t>
  </si>
  <si>
    <t>*Tramways Réunis (R)</t>
  </si>
  <si>
    <t>Eclairage, Electricité, Gaz, Eaux</t>
  </si>
  <si>
    <t>*Bec Auer pour l'Europe du Nord</t>
  </si>
  <si>
    <t>Nom de la société</t>
  </si>
  <si>
    <t>Secteur de la cote</t>
  </si>
  <si>
    <t>*Ateliers Franco-Russes</t>
  </si>
  <si>
    <t>*Sambre et Moselle (SA Métallurgique de)</t>
  </si>
  <si>
    <t>Dividendes dern. Revenu</t>
  </si>
  <si>
    <t>Price-dividend ratio</t>
  </si>
  <si>
    <t>Données Pedro Arbulu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</si>
</sst>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\ _F_-;\-* #,##0\ _F_-;_-* &quot;-&quot;??\ _F_-;_-@_-"/>
    <numFmt numFmtId="165" formatCode="_-* #,##0.0\ _F_-;\-* #,##0.0\ _F_-;_-* &quot;-&quot;??\ _F_-;_-@_-"/>
    <numFmt numFmtId="166" formatCode="_(* #,##0_);_(* \(#,##0\);_(* &quot;-&quot;??_);_(@_)"/>
  </numFmts>
  <fonts count="8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i/>
      <sz val="10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Alignment="1">
      <alignment/>
    </xf>
    <xf numFmtId="3" fontId="0" fillId="3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66" fontId="0" fillId="0" borderId="0" xfId="15" applyNumberFormat="1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5" fontId="0" fillId="0" borderId="0" xfId="15" applyNumberFormat="1" applyFill="1" applyAlignment="1">
      <alignment/>
    </xf>
    <xf numFmtId="0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4" fontId="3" fillId="0" borderId="0" xfId="15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3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7"/>
  <sheetViews>
    <sheetView tabSelected="1" workbookViewId="0" topLeftCell="A1">
      <pane ySplit="765" topLeftCell="BM1" activePane="bottomLeft" state="split"/>
      <selection pane="topLeft" activeCell="G2" sqref="G2"/>
      <selection pane="bottomLeft" activeCell="F13" sqref="F13"/>
    </sheetView>
  </sheetViews>
  <sheetFormatPr defaultColWidth="11.421875" defaultRowHeight="12.75"/>
  <cols>
    <col min="1" max="1" width="31.140625" style="21" customWidth="1"/>
    <col min="2" max="3" width="13.57421875" style="21" customWidth="1"/>
    <col min="4" max="4" width="16.28125" style="21" customWidth="1"/>
    <col min="5" max="6" width="15.7109375" style="21" customWidth="1"/>
    <col min="7" max="7" width="16.28125" style="21" customWidth="1"/>
    <col min="8" max="8" width="9.7109375" style="21" customWidth="1"/>
    <col min="9" max="9" width="10.7109375" style="21" customWidth="1"/>
    <col min="10" max="10" width="10.57421875" style="21" customWidth="1"/>
    <col min="11" max="11" width="10.28125" style="21" customWidth="1"/>
    <col min="12" max="12" width="3.8515625" style="21" customWidth="1"/>
    <col min="13" max="13" width="4.57421875" style="21" customWidth="1"/>
    <col min="14" max="14" width="6.7109375" style="21" customWidth="1"/>
    <col min="15" max="16384" width="11.421875" style="21" customWidth="1"/>
  </cols>
  <sheetData>
    <row r="1" spans="1:18" ht="12.75">
      <c r="A1" s="36" t="s">
        <v>573</v>
      </c>
      <c r="O1" s="58" t="s">
        <v>720</v>
      </c>
      <c r="P1" s="58"/>
      <c r="Q1" s="58"/>
      <c r="R1" s="58"/>
    </row>
    <row r="2" spans="1:18" ht="12.75">
      <c r="A2" s="37" t="s">
        <v>14</v>
      </c>
      <c r="B2" s="38" t="s">
        <v>0</v>
      </c>
      <c r="C2" s="39" t="s">
        <v>6</v>
      </c>
      <c r="D2" s="39" t="s">
        <v>5</v>
      </c>
      <c r="E2" s="39" t="s">
        <v>576</v>
      </c>
      <c r="F2" s="40" t="s">
        <v>719</v>
      </c>
      <c r="G2" s="39" t="s">
        <v>577</v>
      </c>
      <c r="H2" s="39" t="s">
        <v>7</v>
      </c>
      <c r="I2" s="39" t="s">
        <v>8</v>
      </c>
      <c r="J2" s="39" t="s">
        <v>9</v>
      </c>
      <c r="K2" s="39" t="s">
        <v>10</v>
      </c>
      <c r="L2" s="39" t="s">
        <v>11</v>
      </c>
      <c r="M2" s="39" t="s">
        <v>12</v>
      </c>
      <c r="N2" s="39" t="s">
        <v>13</v>
      </c>
      <c r="O2" s="39" t="s">
        <v>1</v>
      </c>
      <c r="P2" s="39" t="s">
        <v>2</v>
      </c>
      <c r="Q2" s="39" t="s">
        <v>3</v>
      </c>
      <c r="R2" s="39" t="s">
        <v>4</v>
      </c>
    </row>
    <row r="3" spans="1:18" ht="12.75">
      <c r="A3" s="21" t="s">
        <v>15</v>
      </c>
      <c r="B3" s="9">
        <v>182500</v>
      </c>
      <c r="C3" s="9">
        <v>3805</v>
      </c>
      <c r="D3" s="9">
        <f aca="true" t="shared" si="0" ref="D3:D19">PRODUCT(B3,C3)</f>
        <v>694412500</v>
      </c>
      <c r="E3" s="21">
        <f>SUM(H3,I3,J3)</f>
        <v>78.125</v>
      </c>
      <c r="F3" s="41">
        <f>C3/E3</f>
        <v>48.704</v>
      </c>
      <c r="G3" s="21">
        <f aca="true" t="shared" si="1" ref="G3:G19">PRODUCT(B3,E3)</f>
        <v>14257812.5</v>
      </c>
      <c r="I3" s="21">
        <v>78.125</v>
      </c>
      <c r="K3" s="42"/>
      <c r="L3" s="21" t="s">
        <v>16</v>
      </c>
      <c r="O3" s="21">
        <v>4250</v>
      </c>
      <c r="P3" s="21">
        <v>3770</v>
      </c>
      <c r="Q3" s="21">
        <f aca="true" t="shared" si="2" ref="Q3:Q19">(O3+P3)/2</f>
        <v>4010</v>
      </c>
      <c r="R3" s="9">
        <f>Q3*B3</f>
        <v>731825000</v>
      </c>
    </row>
    <row r="4" spans="1:18" ht="12.75">
      <c r="A4" s="21" t="s">
        <v>17</v>
      </c>
      <c r="B4" s="9">
        <v>40000</v>
      </c>
      <c r="C4" s="9">
        <v>507.5</v>
      </c>
      <c r="D4" s="9">
        <f t="shared" si="0"/>
        <v>20300000</v>
      </c>
      <c r="E4" s="21">
        <f aca="true" t="shared" si="3" ref="E4:E66">SUM(H4,I4,J4)</f>
        <v>27.5</v>
      </c>
      <c r="F4" s="41">
        <f aca="true" t="shared" si="4" ref="F4:F67">C4/E4</f>
        <v>18.454545454545453</v>
      </c>
      <c r="G4" s="21">
        <f t="shared" si="1"/>
        <v>1100000</v>
      </c>
      <c r="H4" s="21">
        <v>27.5</v>
      </c>
      <c r="K4" s="42"/>
      <c r="L4" s="21" t="s">
        <v>16</v>
      </c>
      <c r="O4" s="21">
        <v>550</v>
      </c>
      <c r="P4" s="21">
        <v>500</v>
      </c>
      <c r="Q4" s="21">
        <f t="shared" si="2"/>
        <v>525</v>
      </c>
      <c r="R4" s="9">
        <f>Q4*B4</f>
        <v>21000000</v>
      </c>
    </row>
    <row r="5" spans="1:18" ht="12.75">
      <c r="A5" s="21" t="s">
        <v>27</v>
      </c>
      <c r="B5" s="9">
        <v>125000</v>
      </c>
      <c r="C5" s="9">
        <v>1085</v>
      </c>
      <c r="D5" s="9">
        <f t="shared" si="0"/>
        <v>135625000</v>
      </c>
      <c r="E5" s="21">
        <f t="shared" si="3"/>
        <v>55</v>
      </c>
      <c r="F5" s="41">
        <f t="shared" si="4"/>
        <v>19.727272727272727</v>
      </c>
      <c r="G5" s="21">
        <f t="shared" si="1"/>
        <v>6875000</v>
      </c>
      <c r="I5" s="21">
        <v>20</v>
      </c>
      <c r="J5" s="21">
        <v>35</v>
      </c>
      <c r="K5" s="42"/>
      <c r="L5" s="21" t="s">
        <v>16</v>
      </c>
      <c r="O5" s="21">
        <v>1105</v>
      </c>
      <c r="P5" s="21">
        <v>1044</v>
      </c>
      <c r="Q5" s="21">
        <f t="shared" si="2"/>
        <v>1074.5</v>
      </c>
      <c r="R5" s="9">
        <f>Q5*B5</f>
        <v>134312500</v>
      </c>
    </row>
    <row r="6" spans="1:18" ht="12.75">
      <c r="A6" s="21" t="s">
        <v>28</v>
      </c>
      <c r="B6" s="9">
        <v>400000</v>
      </c>
      <c r="C6" s="9">
        <v>64</v>
      </c>
      <c r="D6" s="9">
        <f t="shared" si="0"/>
        <v>25600000</v>
      </c>
      <c r="E6" s="21">
        <f t="shared" si="3"/>
        <v>4</v>
      </c>
      <c r="F6" s="41">
        <f t="shared" si="4"/>
        <v>16</v>
      </c>
      <c r="G6" s="21">
        <f t="shared" si="1"/>
        <v>1600000</v>
      </c>
      <c r="H6" s="21">
        <v>4</v>
      </c>
      <c r="K6" s="42"/>
      <c r="L6" s="21" t="s">
        <v>16</v>
      </c>
      <c r="O6" s="21">
        <v>98</v>
      </c>
      <c r="P6" s="21">
        <v>60</v>
      </c>
      <c r="Q6" s="21">
        <f t="shared" si="2"/>
        <v>79</v>
      </c>
      <c r="R6" s="9">
        <f>Q6*B6</f>
        <v>31600000</v>
      </c>
    </row>
    <row r="7" spans="1:18" ht="12.75">
      <c r="A7" s="21" t="s">
        <v>30</v>
      </c>
      <c r="B7" s="9">
        <v>80000</v>
      </c>
      <c r="C7" s="9">
        <v>351</v>
      </c>
      <c r="D7" s="9">
        <f t="shared" si="0"/>
        <v>28080000</v>
      </c>
      <c r="E7" s="21">
        <f t="shared" si="3"/>
        <v>35</v>
      </c>
      <c r="F7" s="41">
        <f t="shared" si="4"/>
        <v>10.028571428571428</v>
      </c>
      <c r="G7" s="21">
        <f t="shared" si="1"/>
        <v>2800000</v>
      </c>
      <c r="I7" s="21">
        <v>12.5</v>
      </c>
      <c r="J7" s="21">
        <v>22.5</v>
      </c>
      <c r="K7" s="42"/>
      <c r="L7" s="21" t="s">
        <v>16</v>
      </c>
      <c r="O7" s="21">
        <v>643</v>
      </c>
      <c r="P7" s="21">
        <v>336</v>
      </c>
      <c r="Q7" s="21">
        <f t="shared" si="2"/>
        <v>489.5</v>
      </c>
      <c r="R7" s="9">
        <f>Q7*B7</f>
        <v>39160000</v>
      </c>
    </row>
    <row r="8" spans="1:18" ht="12.75">
      <c r="A8" s="21" t="s">
        <v>34</v>
      </c>
      <c r="B8" s="9">
        <v>40000</v>
      </c>
      <c r="C8" s="9">
        <v>437</v>
      </c>
      <c r="D8" s="9">
        <f t="shared" si="0"/>
        <v>17480000</v>
      </c>
      <c r="E8" s="21">
        <f t="shared" si="3"/>
        <v>12.5</v>
      </c>
      <c r="F8" s="41">
        <f t="shared" si="4"/>
        <v>34.96</v>
      </c>
      <c r="G8" s="21">
        <f t="shared" si="1"/>
        <v>500000</v>
      </c>
      <c r="I8" s="21">
        <v>6.25</v>
      </c>
      <c r="J8" s="21">
        <v>6.25</v>
      </c>
      <c r="K8" s="42"/>
      <c r="L8" s="21" t="s">
        <v>16</v>
      </c>
      <c r="O8" s="21">
        <v>423</v>
      </c>
      <c r="P8" s="21">
        <v>465</v>
      </c>
      <c r="Q8" s="21">
        <f t="shared" si="2"/>
        <v>444</v>
      </c>
      <c r="R8" s="9">
        <f>Q8*B8</f>
        <v>17760000</v>
      </c>
    </row>
    <row r="9" spans="1:18" ht="12.75">
      <c r="A9" s="21" t="s">
        <v>36</v>
      </c>
      <c r="B9" s="9">
        <v>30000</v>
      </c>
      <c r="C9" s="9">
        <v>728</v>
      </c>
      <c r="D9" s="9">
        <f t="shared" si="0"/>
        <v>21840000</v>
      </c>
      <c r="E9" s="21">
        <f t="shared" si="3"/>
        <v>36</v>
      </c>
      <c r="F9" s="41">
        <f t="shared" si="4"/>
        <v>20.22222222222222</v>
      </c>
      <c r="G9" s="21">
        <f t="shared" si="1"/>
        <v>1080000</v>
      </c>
      <c r="I9" s="21">
        <v>12.5</v>
      </c>
      <c r="J9" s="21">
        <v>23.5</v>
      </c>
      <c r="K9" s="42"/>
      <c r="L9" s="21" t="s">
        <v>16</v>
      </c>
      <c r="O9" s="21">
        <v>810</v>
      </c>
      <c r="P9" s="21">
        <v>705</v>
      </c>
      <c r="Q9" s="21">
        <f t="shared" si="2"/>
        <v>757.5</v>
      </c>
      <c r="R9" s="9">
        <f>Q9*B9</f>
        <v>22725000</v>
      </c>
    </row>
    <row r="10" spans="1:18" ht="12.75">
      <c r="A10" s="21" t="s">
        <v>40</v>
      </c>
      <c r="B10" s="9">
        <v>300000</v>
      </c>
      <c r="C10" s="9">
        <v>585</v>
      </c>
      <c r="D10" s="9">
        <f t="shared" si="0"/>
        <v>175500000</v>
      </c>
      <c r="E10" s="21">
        <f t="shared" si="3"/>
        <v>27.5</v>
      </c>
      <c r="F10" s="41">
        <f t="shared" si="4"/>
        <v>21.272727272727273</v>
      </c>
      <c r="G10" s="21">
        <f t="shared" si="1"/>
        <v>8250000</v>
      </c>
      <c r="I10" s="21">
        <v>12.5</v>
      </c>
      <c r="J10" s="21">
        <v>15</v>
      </c>
      <c r="K10" s="42"/>
      <c r="L10" s="21" t="s">
        <v>16</v>
      </c>
      <c r="O10" s="21">
        <v>674</v>
      </c>
      <c r="P10" s="21">
        <v>573</v>
      </c>
      <c r="Q10" s="21">
        <f t="shared" si="2"/>
        <v>623.5</v>
      </c>
      <c r="R10" s="9">
        <f>Q10*B10</f>
        <v>187050000</v>
      </c>
    </row>
    <row r="11" spans="1:18" ht="12.75">
      <c r="A11" s="21" t="s">
        <v>43</v>
      </c>
      <c r="B11" s="9">
        <v>60000</v>
      </c>
      <c r="C11" s="9">
        <v>520</v>
      </c>
      <c r="D11" s="9">
        <f t="shared" si="0"/>
        <v>31200000</v>
      </c>
      <c r="E11" s="21">
        <f t="shared" si="3"/>
        <v>0</v>
      </c>
      <c r="F11" s="41" t="e">
        <f t="shared" si="4"/>
        <v>#DIV/0!</v>
      </c>
      <c r="G11" s="21">
        <f t="shared" si="1"/>
        <v>0</v>
      </c>
      <c r="K11" s="42"/>
      <c r="L11" s="21" t="s">
        <v>16</v>
      </c>
      <c r="O11" s="21">
        <v>505</v>
      </c>
      <c r="P11" s="21">
        <v>549</v>
      </c>
      <c r="Q11" s="21">
        <f t="shared" si="2"/>
        <v>527</v>
      </c>
      <c r="R11" s="9">
        <f>Q11*B11</f>
        <v>31620000</v>
      </c>
    </row>
    <row r="12" spans="1:18" ht="12.75">
      <c r="A12" s="21" t="s">
        <v>45</v>
      </c>
      <c r="B12" s="9">
        <v>341000</v>
      </c>
      <c r="C12" s="9">
        <v>678</v>
      </c>
      <c r="D12" s="9">
        <f t="shared" si="0"/>
        <v>231198000</v>
      </c>
      <c r="E12" s="21">
        <f t="shared" si="3"/>
        <v>25</v>
      </c>
      <c r="F12" s="41">
        <f t="shared" si="4"/>
        <v>27.12</v>
      </c>
      <c r="G12" s="21">
        <f t="shared" si="1"/>
        <v>8525000</v>
      </c>
      <c r="I12" s="21">
        <v>15</v>
      </c>
      <c r="J12" s="21">
        <v>10</v>
      </c>
      <c r="K12" s="42"/>
      <c r="L12" s="21" t="s">
        <v>16</v>
      </c>
      <c r="O12" s="21">
        <v>740</v>
      </c>
      <c r="P12" s="21">
        <v>650</v>
      </c>
      <c r="Q12" s="21">
        <f t="shared" si="2"/>
        <v>695</v>
      </c>
      <c r="R12" s="9">
        <f>Q12*B12</f>
        <v>236995000</v>
      </c>
    </row>
    <row r="13" spans="1:18" ht="12.75">
      <c r="A13" s="21" t="s">
        <v>46</v>
      </c>
      <c r="B13" s="9">
        <v>120000</v>
      </c>
      <c r="C13" s="9">
        <v>602</v>
      </c>
      <c r="D13" s="9">
        <f t="shared" si="0"/>
        <v>72240000</v>
      </c>
      <c r="E13" s="21">
        <f t="shared" si="3"/>
        <v>12.5</v>
      </c>
      <c r="F13" s="41">
        <f t="shared" si="4"/>
        <v>48.16</v>
      </c>
      <c r="G13" s="21">
        <f t="shared" si="1"/>
        <v>1500000</v>
      </c>
      <c r="I13" s="21">
        <v>5</v>
      </c>
      <c r="J13" s="21">
        <v>7.5</v>
      </c>
      <c r="K13" s="43">
        <v>37012</v>
      </c>
      <c r="L13" s="21" t="s">
        <v>16</v>
      </c>
      <c r="O13" s="21">
        <v>646</v>
      </c>
      <c r="P13" s="21">
        <v>590</v>
      </c>
      <c r="Q13" s="21">
        <f t="shared" si="2"/>
        <v>618</v>
      </c>
      <c r="R13" s="9">
        <f>Q13*B13</f>
        <v>74160000</v>
      </c>
    </row>
    <row r="14" spans="1:18" ht="12.75">
      <c r="A14" s="21" t="s">
        <v>47</v>
      </c>
      <c r="B14" s="9">
        <v>500000</v>
      </c>
      <c r="C14" s="9">
        <v>1112</v>
      </c>
      <c r="D14" s="9">
        <f t="shared" si="0"/>
        <v>556000000</v>
      </c>
      <c r="E14" s="21">
        <f t="shared" si="3"/>
        <v>50</v>
      </c>
      <c r="F14" s="41">
        <f t="shared" si="4"/>
        <v>22.24</v>
      </c>
      <c r="G14" s="21">
        <f t="shared" si="1"/>
        <v>25000000</v>
      </c>
      <c r="I14" s="21">
        <v>20</v>
      </c>
      <c r="J14" s="21">
        <v>30</v>
      </c>
      <c r="K14" s="42"/>
      <c r="L14" s="21" t="s">
        <v>16</v>
      </c>
      <c r="O14" s="21">
        <v>1205</v>
      </c>
      <c r="P14" s="21">
        <v>998</v>
      </c>
      <c r="Q14" s="21">
        <f t="shared" si="2"/>
        <v>1101.5</v>
      </c>
      <c r="R14" s="9">
        <f>Q14*B14</f>
        <v>550750000</v>
      </c>
    </row>
    <row r="15" spans="1:18" ht="12.75">
      <c r="A15" s="21" t="s">
        <v>48</v>
      </c>
      <c r="B15" s="9">
        <v>60000</v>
      </c>
      <c r="C15" s="9">
        <v>62</v>
      </c>
      <c r="D15" s="9">
        <f t="shared" si="0"/>
        <v>3720000</v>
      </c>
      <c r="E15" s="21">
        <f t="shared" si="3"/>
        <v>0</v>
      </c>
      <c r="F15" s="41" t="e">
        <f t="shared" si="4"/>
        <v>#DIV/0!</v>
      </c>
      <c r="G15" s="21">
        <f t="shared" si="1"/>
        <v>0</v>
      </c>
      <c r="H15" s="21">
        <v>0</v>
      </c>
      <c r="K15" s="42"/>
      <c r="L15" s="21" t="s">
        <v>16</v>
      </c>
      <c r="O15" s="21">
        <v>54</v>
      </c>
      <c r="P15" s="21">
        <v>86</v>
      </c>
      <c r="Q15" s="21">
        <f t="shared" si="2"/>
        <v>70</v>
      </c>
      <c r="R15" s="9">
        <f>Q15*B15</f>
        <v>4200000</v>
      </c>
    </row>
    <row r="16" spans="1:18" ht="12.75">
      <c r="A16" s="24" t="s">
        <v>49</v>
      </c>
      <c r="B16" s="9">
        <v>40000</v>
      </c>
      <c r="C16" s="9">
        <v>407</v>
      </c>
      <c r="D16" s="9">
        <f t="shared" si="0"/>
        <v>16280000</v>
      </c>
      <c r="E16" s="21">
        <f t="shared" si="3"/>
        <v>16.5</v>
      </c>
      <c r="F16" s="41">
        <f t="shared" si="4"/>
        <v>24.666666666666668</v>
      </c>
      <c r="G16" s="21">
        <f t="shared" si="1"/>
        <v>660000</v>
      </c>
      <c r="H16" s="21">
        <v>16.5</v>
      </c>
      <c r="K16" s="42"/>
      <c r="L16" s="21" t="s">
        <v>16</v>
      </c>
      <c r="O16" s="24">
        <v>452</v>
      </c>
      <c r="P16" s="21">
        <v>388</v>
      </c>
      <c r="Q16" s="21">
        <f t="shared" si="2"/>
        <v>420</v>
      </c>
      <c r="R16" s="9">
        <f>Q16*B16</f>
        <v>16800000</v>
      </c>
    </row>
    <row r="17" spans="1:18" ht="12.75">
      <c r="A17" s="21" t="s">
        <v>51</v>
      </c>
      <c r="B17" s="9">
        <v>320000</v>
      </c>
      <c r="C17" s="9">
        <v>615</v>
      </c>
      <c r="D17" s="9">
        <f t="shared" si="0"/>
        <v>196800000</v>
      </c>
      <c r="E17" s="21">
        <f t="shared" si="3"/>
        <v>14.6</v>
      </c>
      <c r="F17" s="41">
        <f t="shared" si="4"/>
        <v>42.12328767123288</v>
      </c>
      <c r="G17" s="21">
        <f t="shared" si="1"/>
        <v>4672000</v>
      </c>
      <c r="I17" s="21">
        <v>6.25</v>
      </c>
      <c r="J17" s="21">
        <v>8.35</v>
      </c>
      <c r="K17" s="43">
        <v>36982</v>
      </c>
      <c r="L17" s="21" t="s">
        <v>16</v>
      </c>
      <c r="O17" s="21">
        <v>618</v>
      </c>
      <c r="P17" s="21">
        <v>611</v>
      </c>
      <c r="Q17" s="21">
        <f t="shared" si="2"/>
        <v>614.5</v>
      </c>
      <c r="R17" s="9">
        <f>Q17*B17</f>
        <v>196640000</v>
      </c>
    </row>
    <row r="18" spans="1:18" ht="12.75">
      <c r="A18" s="21" t="s">
        <v>52</v>
      </c>
      <c r="B18" s="9">
        <v>100000</v>
      </c>
      <c r="C18" s="9">
        <v>337.5</v>
      </c>
      <c r="D18" s="9">
        <f t="shared" si="0"/>
        <v>33750000</v>
      </c>
      <c r="E18" s="21">
        <f t="shared" si="3"/>
        <v>15</v>
      </c>
      <c r="F18" s="41">
        <f t="shared" si="4"/>
        <v>22.5</v>
      </c>
      <c r="G18" s="21">
        <f t="shared" si="1"/>
        <v>1500000</v>
      </c>
      <c r="I18" s="21">
        <v>7.5</v>
      </c>
      <c r="J18" s="21">
        <v>7.5</v>
      </c>
      <c r="K18" s="42"/>
      <c r="L18" s="21" t="s">
        <v>16</v>
      </c>
      <c r="O18" s="21">
        <v>360</v>
      </c>
      <c r="P18" s="21">
        <v>332</v>
      </c>
      <c r="Q18" s="21">
        <f t="shared" si="2"/>
        <v>346</v>
      </c>
      <c r="R18" s="9">
        <f>Q18*B18</f>
        <v>34600000</v>
      </c>
    </row>
    <row r="19" spans="1:18" ht="12.75">
      <c r="A19" s="21" t="s">
        <v>55</v>
      </c>
      <c r="B19" s="9">
        <v>60000</v>
      </c>
      <c r="C19" s="9">
        <v>770</v>
      </c>
      <c r="D19" s="9">
        <f t="shared" si="0"/>
        <v>46200000</v>
      </c>
      <c r="E19" s="21">
        <f t="shared" si="3"/>
        <v>28.639999999999997</v>
      </c>
      <c r="F19" s="41">
        <f t="shared" si="4"/>
        <v>26.885474860335197</v>
      </c>
      <c r="G19" s="21">
        <f t="shared" si="1"/>
        <v>1718399.9999999998</v>
      </c>
      <c r="I19" s="21">
        <v>7.81</v>
      </c>
      <c r="J19" s="21">
        <v>20.83</v>
      </c>
      <c r="K19" s="43">
        <v>37012</v>
      </c>
      <c r="L19" s="21" t="s">
        <v>16</v>
      </c>
      <c r="O19" s="21">
        <v>785</v>
      </c>
      <c r="P19" s="21">
        <v>740</v>
      </c>
      <c r="Q19" s="21">
        <f t="shared" si="2"/>
        <v>762.5</v>
      </c>
      <c r="R19" s="9">
        <f>Q19*B19</f>
        <v>45750000</v>
      </c>
    </row>
    <row r="20" spans="1:18" ht="12.75">
      <c r="A20" s="44" t="s">
        <v>106</v>
      </c>
      <c r="B20" s="38" t="s">
        <v>0</v>
      </c>
      <c r="C20" s="39" t="s">
        <v>6</v>
      </c>
      <c r="D20" s="39" t="s">
        <v>5</v>
      </c>
      <c r="E20" s="39" t="s">
        <v>576</v>
      </c>
      <c r="F20" s="45" t="s">
        <v>705</v>
      </c>
      <c r="G20" s="39" t="s">
        <v>577</v>
      </c>
      <c r="H20" s="39" t="s">
        <v>7</v>
      </c>
      <c r="I20" s="39" t="s">
        <v>8</v>
      </c>
      <c r="J20" s="39" t="s">
        <v>9</v>
      </c>
      <c r="K20" s="39" t="s">
        <v>10</v>
      </c>
      <c r="L20" s="39" t="s">
        <v>11</v>
      </c>
      <c r="M20" s="39" t="s">
        <v>12</v>
      </c>
      <c r="N20" s="39" t="s">
        <v>13</v>
      </c>
      <c r="O20" s="39" t="s">
        <v>1</v>
      </c>
      <c r="P20" s="39" t="s">
        <v>2</v>
      </c>
      <c r="Q20" s="39" t="s">
        <v>3</v>
      </c>
      <c r="R20" s="39" t="s">
        <v>4</v>
      </c>
    </row>
    <row r="21" spans="1:18" ht="12.75">
      <c r="A21" s="24" t="s">
        <v>108</v>
      </c>
      <c r="B21" s="9">
        <v>223398</v>
      </c>
      <c r="C21" s="9">
        <v>3600</v>
      </c>
      <c r="D21" s="9">
        <f>PRODUCT(B21,C21)</f>
        <v>804232800</v>
      </c>
      <c r="E21" s="21">
        <f t="shared" si="3"/>
        <v>116.48</v>
      </c>
      <c r="F21" s="41">
        <f t="shared" si="4"/>
        <v>30.906593406593405</v>
      </c>
      <c r="G21" s="21">
        <f>PRODUCT(B21,E21)</f>
        <v>26021399.04</v>
      </c>
      <c r="I21" s="21">
        <v>47.5</v>
      </c>
      <c r="J21" s="21">
        <v>68.98</v>
      </c>
      <c r="K21" s="42"/>
      <c r="L21" s="21" t="s">
        <v>16</v>
      </c>
      <c r="O21" s="21">
        <v>3420</v>
      </c>
      <c r="P21" s="21">
        <v>3390</v>
      </c>
      <c r="Q21" s="21">
        <f>(O21+P21)/2</f>
        <v>3405</v>
      </c>
      <c r="R21" s="9">
        <f>Q21*B21</f>
        <v>760670190</v>
      </c>
    </row>
    <row r="22" spans="1:18" ht="12.75">
      <c r="A22" s="24" t="s">
        <v>109</v>
      </c>
      <c r="B22" s="9">
        <v>100000</v>
      </c>
      <c r="C22" s="9">
        <v>1390</v>
      </c>
      <c r="D22" s="9">
        <f>PRODUCT(B22,C22)</f>
        <v>139000000</v>
      </c>
      <c r="E22" s="21">
        <f t="shared" si="3"/>
        <v>51.637</v>
      </c>
      <c r="F22" s="41">
        <f t="shared" si="4"/>
        <v>26.91868234018243</v>
      </c>
      <c r="G22" s="21">
        <f>PRODUCT(B22,E22)</f>
        <v>5163700</v>
      </c>
      <c r="I22" s="21">
        <v>19.718</v>
      </c>
      <c r="J22" s="21">
        <v>31.919</v>
      </c>
      <c r="K22" s="42"/>
      <c r="L22" s="21" t="s">
        <v>16</v>
      </c>
      <c r="M22" s="21" t="s">
        <v>110</v>
      </c>
      <c r="R22" s="9"/>
    </row>
    <row r="23" spans="1:18" ht="12.75">
      <c r="A23" s="24" t="s">
        <v>113</v>
      </c>
      <c r="B23" s="9">
        <v>84507</v>
      </c>
      <c r="C23" s="9">
        <v>2325</v>
      </c>
      <c r="D23" s="9">
        <f>PRODUCT(B23,C23)</f>
        <v>196478775</v>
      </c>
      <c r="E23" s="21">
        <f t="shared" si="3"/>
        <v>91.47999999999999</v>
      </c>
      <c r="F23" s="41">
        <f t="shared" si="4"/>
        <v>25.41539134236992</v>
      </c>
      <c r="G23" s="21">
        <f>PRODUCT(B23,E23)</f>
        <v>7730700.359999999</v>
      </c>
      <c r="I23" s="21">
        <v>35</v>
      </c>
      <c r="J23" s="21">
        <v>56.48</v>
      </c>
      <c r="K23" s="42"/>
      <c r="L23" s="21" t="s">
        <v>16</v>
      </c>
      <c r="M23" s="21" t="s">
        <v>114</v>
      </c>
      <c r="R23" s="9"/>
    </row>
    <row r="24" spans="1:18" ht="12.75">
      <c r="A24" s="44" t="s">
        <v>119</v>
      </c>
      <c r="B24" s="38" t="s">
        <v>0</v>
      </c>
      <c r="C24" s="39" t="s">
        <v>6</v>
      </c>
      <c r="D24" s="39" t="s">
        <v>5</v>
      </c>
      <c r="E24" s="39" t="s">
        <v>576</v>
      </c>
      <c r="F24" s="45" t="s">
        <v>705</v>
      </c>
      <c r="G24" s="39" t="s">
        <v>577</v>
      </c>
      <c r="H24" s="39" t="s">
        <v>7</v>
      </c>
      <c r="I24" s="39" t="s">
        <v>8</v>
      </c>
      <c r="J24" s="39" t="s">
        <v>9</v>
      </c>
      <c r="K24" s="39" t="s">
        <v>10</v>
      </c>
      <c r="L24" s="39" t="s">
        <v>11</v>
      </c>
      <c r="M24" s="39" t="s">
        <v>12</v>
      </c>
      <c r="N24" s="39" t="s">
        <v>13</v>
      </c>
      <c r="O24" s="39" t="s">
        <v>1</v>
      </c>
      <c r="P24" s="39" t="s">
        <v>2</v>
      </c>
      <c r="Q24" s="39" t="s">
        <v>3</v>
      </c>
      <c r="R24" s="39" t="s">
        <v>4</v>
      </c>
    </row>
    <row r="25" spans="1:18" ht="12.75">
      <c r="A25" s="21" t="s">
        <v>123</v>
      </c>
      <c r="B25" s="9">
        <v>60000</v>
      </c>
      <c r="C25" s="9">
        <v>714.5</v>
      </c>
      <c r="D25" s="9">
        <f aca="true" t="shared" si="5" ref="D25:D38">PRODUCT(B25,C25)</f>
        <v>42870000</v>
      </c>
      <c r="E25" s="21">
        <f t="shared" si="3"/>
        <v>30</v>
      </c>
      <c r="F25" s="41">
        <f t="shared" si="4"/>
        <v>23.816666666666666</v>
      </c>
      <c r="G25" s="21">
        <f aca="true" t="shared" si="6" ref="G25:G38">PRODUCT(B25,E25)</f>
        <v>1800000</v>
      </c>
      <c r="I25" s="21">
        <v>15</v>
      </c>
      <c r="J25" s="21">
        <v>15</v>
      </c>
      <c r="K25" s="43">
        <v>36982</v>
      </c>
      <c r="L25" s="21" t="s">
        <v>16</v>
      </c>
      <c r="O25" s="21">
        <v>700</v>
      </c>
      <c r="P25" s="21">
        <v>760</v>
      </c>
      <c r="Q25" s="21">
        <f>(O25+P25)/2</f>
        <v>730</v>
      </c>
      <c r="R25" s="9">
        <f>Q25*B25</f>
        <v>43800000</v>
      </c>
    </row>
    <row r="26" spans="1:18" ht="12.75">
      <c r="A26" s="24" t="s">
        <v>129</v>
      </c>
      <c r="B26" s="9">
        <v>60000</v>
      </c>
      <c r="C26" s="9">
        <v>670</v>
      </c>
      <c r="D26" s="9">
        <f t="shared" si="5"/>
        <v>40200000</v>
      </c>
      <c r="E26" s="21">
        <f t="shared" si="3"/>
        <v>20</v>
      </c>
      <c r="F26" s="41">
        <f t="shared" si="4"/>
        <v>33.5</v>
      </c>
      <c r="G26" s="21">
        <f t="shared" si="6"/>
        <v>1200000</v>
      </c>
      <c r="I26" s="21">
        <v>7</v>
      </c>
      <c r="J26" s="21">
        <v>13</v>
      </c>
      <c r="K26" s="43">
        <v>36982</v>
      </c>
      <c r="L26" s="21" t="s">
        <v>16</v>
      </c>
      <c r="O26" s="21">
        <v>666</v>
      </c>
      <c r="P26" s="21">
        <v>705</v>
      </c>
      <c r="Q26" s="21">
        <f>(O26+P26)/2</f>
        <v>685.5</v>
      </c>
      <c r="R26" s="9">
        <f>Q26*B26</f>
        <v>41130000</v>
      </c>
    </row>
    <row r="27" spans="1:18" ht="12.75">
      <c r="A27" s="24" t="s">
        <v>133</v>
      </c>
      <c r="B27" s="9">
        <v>584000</v>
      </c>
      <c r="C27" s="9">
        <v>1047</v>
      </c>
      <c r="D27" s="9">
        <f t="shared" si="5"/>
        <v>611448000</v>
      </c>
      <c r="E27" s="21">
        <f t="shared" si="3"/>
        <v>34.7</v>
      </c>
      <c r="F27" s="41">
        <f t="shared" si="4"/>
        <v>30.172910662824204</v>
      </c>
      <c r="G27" s="21">
        <f t="shared" si="6"/>
        <v>20264800</v>
      </c>
      <c r="I27" s="21">
        <v>19.2</v>
      </c>
      <c r="J27" s="21">
        <v>15.5</v>
      </c>
      <c r="K27" s="43">
        <v>37012</v>
      </c>
      <c r="L27" s="21" t="s">
        <v>16</v>
      </c>
      <c r="O27" s="21">
        <v>1000</v>
      </c>
      <c r="P27" s="21">
        <v>1180</v>
      </c>
      <c r="Q27" s="21">
        <f>(O27+P27)/2</f>
        <v>1090</v>
      </c>
      <c r="R27" s="9">
        <f>Q27*B27</f>
        <v>636560000</v>
      </c>
    </row>
    <row r="28" spans="1:18" ht="12.75">
      <c r="A28" s="24" t="s">
        <v>134</v>
      </c>
      <c r="B28" s="9">
        <v>68567</v>
      </c>
      <c r="C28" s="9">
        <v>510</v>
      </c>
      <c r="D28" s="9">
        <f t="shared" si="5"/>
        <v>34969170</v>
      </c>
      <c r="E28" s="21">
        <f t="shared" si="3"/>
        <v>15.5</v>
      </c>
      <c r="F28" s="41">
        <f t="shared" si="4"/>
        <v>32.903225806451616</v>
      </c>
      <c r="G28" s="21">
        <f t="shared" si="6"/>
        <v>1062788.5</v>
      </c>
      <c r="H28" s="21">
        <v>15.5</v>
      </c>
      <c r="K28" s="42"/>
      <c r="L28" s="21" t="s">
        <v>16</v>
      </c>
      <c r="M28" s="21" t="s">
        <v>112</v>
      </c>
      <c r="R28" s="9"/>
    </row>
    <row r="29" spans="1:18" ht="12.75">
      <c r="A29" s="21" t="s">
        <v>135</v>
      </c>
      <c r="B29" s="9">
        <v>50000</v>
      </c>
      <c r="C29" s="9">
        <v>714.5</v>
      </c>
      <c r="D29" s="9">
        <f t="shared" si="5"/>
        <v>35725000</v>
      </c>
      <c r="E29" s="21">
        <f t="shared" si="3"/>
        <v>30</v>
      </c>
      <c r="F29" s="41">
        <f t="shared" si="4"/>
        <v>23.816666666666666</v>
      </c>
      <c r="G29" s="21">
        <f t="shared" si="6"/>
        <v>1500000</v>
      </c>
      <c r="I29" s="21">
        <v>15</v>
      </c>
      <c r="J29" s="21">
        <v>15</v>
      </c>
      <c r="K29" s="43">
        <v>37012</v>
      </c>
      <c r="L29" s="21" t="s">
        <v>16</v>
      </c>
      <c r="O29" s="21">
        <v>750</v>
      </c>
      <c r="P29" s="21">
        <v>693</v>
      </c>
      <c r="Q29" s="21">
        <f>(O29+P29)/2</f>
        <v>721.5</v>
      </c>
      <c r="R29" s="9">
        <f>Q29*B29</f>
        <v>36075000</v>
      </c>
    </row>
    <row r="30" spans="1:18" ht="12.75">
      <c r="A30" s="24" t="s">
        <v>142</v>
      </c>
      <c r="B30" s="9">
        <v>134000</v>
      </c>
      <c r="C30" s="9">
        <v>1310</v>
      </c>
      <c r="D30" s="9">
        <f t="shared" si="5"/>
        <v>175540000</v>
      </c>
      <c r="E30" s="21">
        <f t="shared" si="3"/>
        <v>50</v>
      </c>
      <c r="F30" s="41">
        <f t="shared" si="4"/>
        <v>26.2</v>
      </c>
      <c r="G30" s="21">
        <f t="shared" si="6"/>
        <v>6700000</v>
      </c>
      <c r="I30" s="21">
        <v>25</v>
      </c>
      <c r="J30" s="21">
        <v>25</v>
      </c>
      <c r="K30" s="42"/>
      <c r="L30" s="21" t="s">
        <v>16</v>
      </c>
      <c r="O30" s="21">
        <v>1390</v>
      </c>
      <c r="P30" s="21">
        <v>1240</v>
      </c>
      <c r="Q30" s="21">
        <f>(O30+P30)/2</f>
        <v>1315</v>
      </c>
      <c r="R30" s="9">
        <f>Q30*B30</f>
        <v>176210000</v>
      </c>
    </row>
    <row r="31" spans="1:18" ht="12.75">
      <c r="A31" s="24" t="s">
        <v>145</v>
      </c>
      <c r="B31" s="9">
        <v>400000</v>
      </c>
      <c r="C31" s="9">
        <v>2290</v>
      </c>
      <c r="D31" s="9">
        <f t="shared" si="5"/>
        <v>916000000</v>
      </c>
      <c r="E31" s="21">
        <f t="shared" si="3"/>
        <v>74</v>
      </c>
      <c r="F31" s="41">
        <f t="shared" si="4"/>
        <v>30.945945945945947</v>
      </c>
      <c r="G31" s="21">
        <f t="shared" si="6"/>
        <v>29600000</v>
      </c>
      <c r="I31" s="21">
        <v>20</v>
      </c>
      <c r="J31" s="21">
        <v>54</v>
      </c>
      <c r="K31" s="42"/>
      <c r="L31" s="21" t="s">
        <v>16</v>
      </c>
      <c r="O31" s="21">
        <v>2138</v>
      </c>
      <c r="P31" s="21">
        <v>2515</v>
      </c>
      <c r="Q31" s="21">
        <f aca="true" t="shared" si="7" ref="Q31:Q38">(O31+P31)/2</f>
        <v>2326.5</v>
      </c>
      <c r="R31" s="9">
        <f>Q31*B31</f>
        <v>930600000</v>
      </c>
    </row>
    <row r="32" spans="1:18" ht="12.75">
      <c r="A32" s="24" t="s">
        <v>147</v>
      </c>
      <c r="B32" s="9">
        <v>600000</v>
      </c>
      <c r="C32" s="9">
        <v>1685</v>
      </c>
      <c r="D32" s="9">
        <f t="shared" si="5"/>
        <v>1011000000</v>
      </c>
      <c r="E32" s="21">
        <f t="shared" si="3"/>
        <v>58.5</v>
      </c>
      <c r="F32" s="41">
        <f t="shared" si="4"/>
        <v>28.803418803418804</v>
      </c>
      <c r="G32" s="21">
        <f t="shared" si="6"/>
        <v>35100000</v>
      </c>
      <c r="I32" s="21">
        <v>20</v>
      </c>
      <c r="J32" s="21">
        <v>38.5</v>
      </c>
      <c r="K32" s="43">
        <v>36982</v>
      </c>
      <c r="L32" s="21" t="s">
        <v>16</v>
      </c>
      <c r="O32" s="21">
        <v>1646</v>
      </c>
      <c r="P32" s="21">
        <v>1869</v>
      </c>
      <c r="Q32" s="21">
        <f t="shared" si="7"/>
        <v>1757.5</v>
      </c>
      <c r="R32" s="9">
        <f>Q32*B32</f>
        <v>1054500000</v>
      </c>
    </row>
    <row r="33" spans="1:18" ht="12.75">
      <c r="A33" s="24" t="s">
        <v>148</v>
      </c>
      <c r="B33" s="9">
        <v>99699</v>
      </c>
      <c r="C33" s="9">
        <v>1190</v>
      </c>
      <c r="D33" s="9">
        <f t="shared" si="5"/>
        <v>118641810</v>
      </c>
      <c r="E33" s="21">
        <f t="shared" si="3"/>
        <v>43.5</v>
      </c>
      <c r="F33" s="41">
        <f t="shared" si="4"/>
        <v>27.35632183908046</v>
      </c>
      <c r="G33" s="21">
        <f t="shared" si="6"/>
        <v>4336906.5</v>
      </c>
      <c r="I33" s="21">
        <v>5</v>
      </c>
      <c r="J33" s="21">
        <v>38.5</v>
      </c>
      <c r="K33" s="43">
        <v>36982</v>
      </c>
      <c r="L33" s="21" t="s">
        <v>16</v>
      </c>
      <c r="M33" s="21" t="s">
        <v>112</v>
      </c>
      <c r="R33" s="9"/>
    </row>
    <row r="34" spans="1:18" ht="12.75">
      <c r="A34" s="24" t="s">
        <v>149</v>
      </c>
      <c r="B34" s="9">
        <v>300000</v>
      </c>
      <c r="C34" s="9">
        <v>1055</v>
      </c>
      <c r="D34" s="9">
        <f t="shared" si="5"/>
        <v>316500000</v>
      </c>
      <c r="E34" s="21">
        <f t="shared" si="3"/>
        <v>38.5</v>
      </c>
      <c r="F34" s="41">
        <f t="shared" si="4"/>
        <v>27.4025974025974</v>
      </c>
      <c r="G34" s="21">
        <f t="shared" si="6"/>
        <v>11550000</v>
      </c>
      <c r="I34" s="21">
        <v>17.5</v>
      </c>
      <c r="J34" s="21">
        <v>21</v>
      </c>
      <c r="K34" s="43">
        <v>36982</v>
      </c>
      <c r="L34" s="21" t="s">
        <v>16</v>
      </c>
      <c r="O34" s="24">
        <v>1170</v>
      </c>
      <c r="P34" s="21">
        <v>1010</v>
      </c>
      <c r="Q34" s="21">
        <f t="shared" si="7"/>
        <v>1090</v>
      </c>
      <c r="R34" s="9">
        <f>Q34*B34</f>
        <v>327000000</v>
      </c>
    </row>
    <row r="35" spans="1:18" ht="12.75">
      <c r="A35" s="24" t="s">
        <v>151</v>
      </c>
      <c r="B35" s="9">
        <v>34000</v>
      </c>
      <c r="C35" s="9">
        <v>632</v>
      </c>
      <c r="D35" s="9">
        <f t="shared" si="5"/>
        <v>21488000</v>
      </c>
      <c r="E35" s="21">
        <f t="shared" si="3"/>
        <v>25</v>
      </c>
      <c r="F35" s="41">
        <f t="shared" si="4"/>
        <v>25.28</v>
      </c>
      <c r="G35" s="21">
        <f t="shared" si="6"/>
        <v>850000</v>
      </c>
      <c r="I35" s="21">
        <v>12.5</v>
      </c>
      <c r="J35" s="21">
        <v>12.5</v>
      </c>
      <c r="K35" s="43">
        <v>36892</v>
      </c>
      <c r="L35" s="21" t="s">
        <v>16</v>
      </c>
      <c r="O35" s="24">
        <v>600</v>
      </c>
      <c r="P35" s="21">
        <v>645</v>
      </c>
      <c r="Q35" s="21">
        <f t="shared" si="7"/>
        <v>622.5</v>
      </c>
      <c r="R35" s="9">
        <f>Q35*B35</f>
        <v>21165000</v>
      </c>
    </row>
    <row r="36" spans="1:18" ht="12.75">
      <c r="A36" s="24" t="s">
        <v>152</v>
      </c>
      <c r="B36" s="9">
        <v>577500</v>
      </c>
      <c r="C36" s="9">
        <v>1775</v>
      </c>
      <c r="D36" s="9">
        <f t="shared" si="5"/>
        <v>1025062500</v>
      </c>
      <c r="E36" s="21">
        <f t="shared" si="3"/>
        <v>58</v>
      </c>
      <c r="F36" s="41">
        <f t="shared" si="4"/>
        <v>30.603448275862068</v>
      </c>
      <c r="G36" s="21">
        <f t="shared" si="6"/>
        <v>33495000</v>
      </c>
      <c r="I36" s="21">
        <v>20</v>
      </c>
      <c r="J36" s="21">
        <v>38</v>
      </c>
      <c r="K36" s="43">
        <v>37012</v>
      </c>
      <c r="L36" s="21" t="s">
        <v>16</v>
      </c>
      <c r="O36" s="21">
        <v>1980</v>
      </c>
      <c r="P36" s="21">
        <v>1810</v>
      </c>
      <c r="Q36" s="21">
        <f t="shared" si="7"/>
        <v>1895</v>
      </c>
      <c r="R36" s="9">
        <f>Q36*B36</f>
        <v>1094362500</v>
      </c>
    </row>
    <row r="37" spans="1:18" ht="12.75">
      <c r="A37" s="21" t="s">
        <v>155</v>
      </c>
      <c r="B37" s="9">
        <v>100000</v>
      </c>
      <c r="C37" s="9">
        <v>274</v>
      </c>
      <c r="D37" s="9">
        <f t="shared" si="5"/>
        <v>27400000</v>
      </c>
      <c r="E37" s="21">
        <f t="shared" si="3"/>
        <v>0</v>
      </c>
      <c r="F37" s="41" t="e">
        <f t="shared" si="4"/>
        <v>#DIV/0!</v>
      </c>
      <c r="G37" s="21">
        <f t="shared" si="6"/>
        <v>0</v>
      </c>
      <c r="H37" s="21" t="s">
        <v>69</v>
      </c>
      <c r="K37" s="42"/>
      <c r="L37" s="21" t="s">
        <v>16</v>
      </c>
      <c r="O37" s="21">
        <v>377</v>
      </c>
      <c r="P37" s="21">
        <v>215</v>
      </c>
      <c r="Q37" s="21">
        <f t="shared" si="7"/>
        <v>296</v>
      </c>
      <c r="R37" s="9">
        <f>Q37*B37</f>
        <v>29600000</v>
      </c>
    </row>
    <row r="38" spans="1:18" ht="12.75">
      <c r="A38" s="24" t="s">
        <v>156</v>
      </c>
      <c r="B38" s="9">
        <v>50000</v>
      </c>
      <c r="C38" s="9">
        <v>319</v>
      </c>
      <c r="D38" s="9">
        <f t="shared" si="5"/>
        <v>15950000</v>
      </c>
      <c r="E38" s="21">
        <f t="shared" si="3"/>
        <v>12</v>
      </c>
      <c r="F38" s="41">
        <f t="shared" si="4"/>
        <v>26.583333333333332</v>
      </c>
      <c r="G38" s="21">
        <f t="shared" si="6"/>
        <v>600000</v>
      </c>
      <c r="H38" s="21">
        <v>12</v>
      </c>
      <c r="K38" s="42"/>
      <c r="L38" s="21" t="s">
        <v>16</v>
      </c>
      <c r="O38" s="24">
        <v>340</v>
      </c>
      <c r="P38" s="21">
        <v>322</v>
      </c>
      <c r="Q38" s="21">
        <f t="shared" si="7"/>
        <v>331</v>
      </c>
      <c r="R38" s="9">
        <f>Q38*B38</f>
        <v>16550000</v>
      </c>
    </row>
    <row r="39" spans="1:18" ht="12.75">
      <c r="A39" s="44" t="s">
        <v>160</v>
      </c>
      <c r="B39" s="38" t="s">
        <v>0</v>
      </c>
      <c r="C39" s="39" t="s">
        <v>6</v>
      </c>
      <c r="D39" s="39" t="s">
        <v>5</v>
      </c>
      <c r="E39" s="39" t="s">
        <v>576</v>
      </c>
      <c r="F39" s="45" t="s">
        <v>705</v>
      </c>
      <c r="G39" s="39" t="s">
        <v>577</v>
      </c>
      <c r="H39" s="39" t="s">
        <v>7</v>
      </c>
      <c r="I39" s="39" t="s">
        <v>8</v>
      </c>
      <c r="J39" s="39" t="s">
        <v>9</v>
      </c>
      <c r="K39" s="39" t="s">
        <v>10</v>
      </c>
      <c r="L39" s="39" t="s">
        <v>11</v>
      </c>
      <c r="M39" s="39" t="s">
        <v>12</v>
      </c>
      <c r="N39" s="39" t="s">
        <v>13</v>
      </c>
      <c r="O39" s="39" t="s">
        <v>1</v>
      </c>
      <c r="P39" s="39" t="s">
        <v>2</v>
      </c>
      <c r="Q39" s="39" t="s">
        <v>3</v>
      </c>
      <c r="R39" s="39" t="s">
        <v>4</v>
      </c>
    </row>
    <row r="40" spans="1:18" ht="12.75">
      <c r="A40" s="24" t="s">
        <v>163</v>
      </c>
      <c r="B40" s="9">
        <v>78000</v>
      </c>
      <c r="C40" s="9">
        <v>400</v>
      </c>
      <c r="D40" s="9">
        <f>PRODUCT(B40,C40)</f>
        <v>31200000</v>
      </c>
      <c r="E40" s="21">
        <f t="shared" si="3"/>
        <v>20</v>
      </c>
      <c r="F40" s="41">
        <f t="shared" si="4"/>
        <v>20</v>
      </c>
      <c r="G40" s="21">
        <f>PRODUCT(B40,E40)</f>
        <v>1560000</v>
      </c>
      <c r="I40" s="21">
        <v>7.5</v>
      </c>
      <c r="J40" s="21">
        <v>12.5</v>
      </c>
      <c r="K40" s="43">
        <v>37012</v>
      </c>
      <c r="L40" s="21" t="s">
        <v>16</v>
      </c>
      <c r="O40" s="21">
        <v>398</v>
      </c>
      <c r="P40" s="21">
        <v>440</v>
      </c>
      <c r="Q40" s="21">
        <f>(O40+P40)/2</f>
        <v>419</v>
      </c>
      <c r="R40" s="9">
        <f>Q40*B40</f>
        <v>32682000</v>
      </c>
    </row>
    <row r="41" spans="1:18" ht="12.75">
      <c r="A41" s="24" t="s">
        <v>164</v>
      </c>
      <c r="B41" s="9">
        <v>60000</v>
      </c>
      <c r="C41" s="9">
        <v>617</v>
      </c>
      <c r="D41" s="9">
        <f>PRODUCT(B41,C41)</f>
        <v>37020000</v>
      </c>
      <c r="E41" s="21">
        <f t="shared" si="3"/>
        <v>28.5</v>
      </c>
      <c r="F41" s="41">
        <f t="shared" si="4"/>
        <v>21.649122807017545</v>
      </c>
      <c r="G41" s="21">
        <f>PRODUCT(B41,E41)</f>
        <v>1710000</v>
      </c>
      <c r="I41" s="21">
        <v>14.25</v>
      </c>
      <c r="J41" s="21">
        <v>14.25</v>
      </c>
      <c r="K41" s="43">
        <v>36892</v>
      </c>
      <c r="L41" s="21" t="s">
        <v>16</v>
      </c>
      <c r="O41" s="24">
        <v>644</v>
      </c>
      <c r="P41" s="21">
        <v>590</v>
      </c>
      <c r="Q41" s="21">
        <f>(O41+P41)/2</f>
        <v>617</v>
      </c>
      <c r="R41" s="9">
        <f>Q41*B41</f>
        <v>37020000</v>
      </c>
    </row>
    <row r="42" spans="1:18" ht="12.75">
      <c r="A42" s="24" t="s">
        <v>167</v>
      </c>
      <c r="B42" s="9">
        <v>30000</v>
      </c>
      <c r="C42" s="9">
        <v>55</v>
      </c>
      <c r="D42" s="9">
        <f>PRODUCT(B42,C42)</f>
        <v>1650000</v>
      </c>
      <c r="E42" s="21">
        <f t="shared" si="3"/>
        <v>0</v>
      </c>
      <c r="F42" s="41" t="e">
        <f t="shared" si="4"/>
        <v>#DIV/0!</v>
      </c>
      <c r="G42" s="21">
        <f>PRODUCT(B42,E42)</f>
        <v>0</v>
      </c>
      <c r="H42" s="21">
        <v>0</v>
      </c>
      <c r="K42" s="42"/>
      <c r="L42" s="21" t="s">
        <v>16</v>
      </c>
      <c r="O42" s="21">
        <v>86</v>
      </c>
      <c r="P42" s="21">
        <v>52</v>
      </c>
      <c r="Q42" s="21">
        <f>(O42+P42)/2</f>
        <v>69</v>
      </c>
      <c r="R42" s="9">
        <f>Q42*B42</f>
        <v>2070000</v>
      </c>
    </row>
    <row r="43" spans="1:18" ht="12.75">
      <c r="A43" s="44" t="s">
        <v>169</v>
      </c>
      <c r="B43" s="38" t="s">
        <v>0</v>
      </c>
      <c r="C43" s="39" t="s">
        <v>6</v>
      </c>
      <c r="D43" s="39" t="s">
        <v>5</v>
      </c>
      <c r="E43" s="39" t="s">
        <v>576</v>
      </c>
      <c r="F43" s="45" t="s">
        <v>705</v>
      </c>
      <c r="G43" s="39" t="s">
        <v>577</v>
      </c>
      <c r="H43" s="39" t="s">
        <v>7</v>
      </c>
      <c r="I43" s="39" t="s">
        <v>8</v>
      </c>
      <c r="J43" s="39" t="s">
        <v>9</v>
      </c>
      <c r="K43" s="39" t="s">
        <v>10</v>
      </c>
      <c r="L43" s="39" t="s">
        <v>11</v>
      </c>
      <c r="M43" s="39" t="s">
        <v>12</v>
      </c>
      <c r="N43" s="39" t="s">
        <v>13</v>
      </c>
      <c r="O43" s="39" t="s">
        <v>1</v>
      </c>
      <c r="P43" s="39" t="s">
        <v>2</v>
      </c>
      <c r="Q43" s="39" t="s">
        <v>3</v>
      </c>
      <c r="R43" s="39" t="s">
        <v>4</v>
      </c>
    </row>
    <row r="44" spans="1:18" ht="12.75">
      <c r="A44" s="24" t="s">
        <v>170</v>
      </c>
      <c r="B44" s="9">
        <v>80000</v>
      </c>
      <c r="C44" s="9">
        <v>1990</v>
      </c>
      <c r="D44" s="9">
        <f>PRODUCT(B44,C44)</f>
        <v>159200000</v>
      </c>
      <c r="E44" s="21">
        <f t="shared" si="3"/>
        <v>74</v>
      </c>
      <c r="F44" s="41">
        <f t="shared" si="4"/>
        <v>26.89189189189189</v>
      </c>
      <c r="G44" s="21">
        <f>PRODUCT(B44,E44)</f>
        <v>5920000</v>
      </c>
      <c r="I44" s="21">
        <v>20</v>
      </c>
      <c r="J44" s="21">
        <v>54</v>
      </c>
      <c r="K44" s="42"/>
      <c r="L44" s="21" t="s">
        <v>16</v>
      </c>
      <c r="O44" s="21">
        <v>2170</v>
      </c>
      <c r="P44" s="21">
        <v>1880</v>
      </c>
      <c r="Q44" s="21">
        <f>(O44+P44)/2</f>
        <v>2025</v>
      </c>
      <c r="R44" s="9">
        <f>Q44*B44</f>
        <v>162000000</v>
      </c>
    </row>
    <row r="45" spans="1:18" ht="12.75">
      <c r="A45" s="44" t="s">
        <v>179</v>
      </c>
      <c r="B45" s="38" t="s">
        <v>0</v>
      </c>
      <c r="C45" s="39" t="s">
        <v>6</v>
      </c>
      <c r="D45" s="39" t="s">
        <v>5</v>
      </c>
      <c r="E45" s="39" t="s">
        <v>576</v>
      </c>
      <c r="F45" s="45" t="s">
        <v>705</v>
      </c>
      <c r="G45" s="39" t="s">
        <v>577</v>
      </c>
      <c r="H45" s="39" t="s">
        <v>7</v>
      </c>
      <c r="I45" s="39" t="s">
        <v>8</v>
      </c>
      <c r="J45" s="39" t="s">
        <v>9</v>
      </c>
      <c r="K45" s="39" t="s">
        <v>10</v>
      </c>
      <c r="L45" s="39" t="s">
        <v>11</v>
      </c>
      <c r="M45" s="39" t="s">
        <v>12</v>
      </c>
      <c r="N45" s="39" t="s">
        <v>13</v>
      </c>
      <c r="O45" s="39" t="s">
        <v>1</v>
      </c>
      <c r="P45" s="39" t="s">
        <v>2</v>
      </c>
      <c r="Q45" s="39" t="s">
        <v>3</v>
      </c>
      <c r="R45" s="39" t="s">
        <v>4</v>
      </c>
    </row>
    <row r="46" spans="1:18" ht="12.75">
      <c r="A46" s="24" t="s">
        <v>182</v>
      </c>
      <c r="B46" s="9">
        <v>40000</v>
      </c>
      <c r="C46" s="9">
        <v>610</v>
      </c>
      <c r="D46" s="9">
        <f>PRODUCT(B46,C46)</f>
        <v>24400000</v>
      </c>
      <c r="E46" s="21">
        <f t="shared" si="3"/>
        <v>32.5</v>
      </c>
      <c r="F46" s="41">
        <f t="shared" si="4"/>
        <v>18.76923076923077</v>
      </c>
      <c r="G46" s="21">
        <f>PRODUCT(B46,E46)</f>
        <v>1300000</v>
      </c>
      <c r="I46" s="21">
        <v>10</v>
      </c>
      <c r="J46" s="21">
        <v>22.5</v>
      </c>
      <c r="K46" s="42"/>
      <c r="L46" s="21" t="s">
        <v>16</v>
      </c>
      <c r="O46" s="24">
        <v>635</v>
      </c>
      <c r="P46" s="21">
        <v>555</v>
      </c>
      <c r="Q46" s="21">
        <f>(O46+P46)/2</f>
        <v>595</v>
      </c>
      <c r="R46" s="9">
        <f>Q46*B46</f>
        <v>23800000</v>
      </c>
    </row>
    <row r="47" spans="1:18" ht="12.75">
      <c r="A47" s="24" t="s">
        <v>183</v>
      </c>
      <c r="B47" s="9">
        <v>336000</v>
      </c>
      <c r="C47" s="9">
        <v>1133</v>
      </c>
      <c r="D47" s="9">
        <f>PRODUCT(B47,C47)</f>
        <v>380688000</v>
      </c>
      <c r="E47" s="21">
        <f t="shared" si="3"/>
        <v>61</v>
      </c>
      <c r="F47" s="41">
        <f t="shared" si="4"/>
        <v>18.57377049180328</v>
      </c>
      <c r="G47" s="21">
        <f>PRODUCT(B47,E47)</f>
        <v>20496000</v>
      </c>
      <c r="I47" s="21">
        <v>12.5</v>
      </c>
      <c r="J47" s="21">
        <v>48.5</v>
      </c>
      <c r="K47" s="43">
        <v>36982</v>
      </c>
      <c r="L47" s="21" t="s">
        <v>16</v>
      </c>
      <c r="O47" s="21">
        <v>1050</v>
      </c>
      <c r="P47" s="21">
        <v>1190</v>
      </c>
      <c r="Q47" s="21">
        <f>(O47+P47)/2</f>
        <v>1120</v>
      </c>
      <c r="R47" s="9">
        <f>Q47*B47</f>
        <v>376320000</v>
      </c>
    </row>
    <row r="48" spans="1:18" ht="12.75">
      <c r="A48" s="24" t="s">
        <v>184</v>
      </c>
      <c r="B48" s="9">
        <v>230679</v>
      </c>
      <c r="C48" s="9">
        <v>804</v>
      </c>
      <c r="D48" s="9">
        <f>PRODUCT(B48,C48)</f>
        <v>185465916</v>
      </c>
      <c r="E48" s="21">
        <f t="shared" si="3"/>
        <v>46.5</v>
      </c>
      <c r="F48" s="41">
        <f t="shared" si="4"/>
        <v>17.29032258064516</v>
      </c>
      <c r="G48" s="21">
        <f>PRODUCT(B48,E48)</f>
        <v>10726573.5</v>
      </c>
      <c r="H48" s="21">
        <v>46.5</v>
      </c>
      <c r="K48" s="43"/>
      <c r="L48" s="21" t="s">
        <v>16</v>
      </c>
      <c r="M48" s="21" t="s">
        <v>112</v>
      </c>
      <c r="R48" s="9"/>
    </row>
    <row r="49" spans="1:18" ht="12.75">
      <c r="A49" s="44" t="s">
        <v>196</v>
      </c>
      <c r="B49" s="38" t="s">
        <v>0</v>
      </c>
      <c r="C49" s="39" t="s">
        <v>6</v>
      </c>
      <c r="D49" s="39" t="s">
        <v>5</v>
      </c>
      <c r="E49" s="39" t="s">
        <v>576</v>
      </c>
      <c r="F49" s="41" t="e">
        <f t="shared" si="4"/>
        <v>#VALUE!</v>
      </c>
      <c r="G49" s="39" t="s">
        <v>577</v>
      </c>
      <c r="H49" s="39" t="s">
        <v>7</v>
      </c>
      <c r="I49" s="39" t="s">
        <v>8</v>
      </c>
      <c r="J49" s="39" t="s">
        <v>9</v>
      </c>
      <c r="K49" s="39" t="s">
        <v>10</v>
      </c>
      <c r="L49" s="39" t="s">
        <v>11</v>
      </c>
      <c r="M49" s="39" t="s">
        <v>12</v>
      </c>
      <c r="N49" s="39" t="s">
        <v>13</v>
      </c>
      <c r="O49" s="39" t="s">
        <v>1</v>
      </c>
      <c r="P49" s="39" t="s">
        <v>2</v>
      </c>
      <c r="Q49" s="39" t="s">
        <v>3</v>
      </c>
      <c r="R49" s="39" t="s">
        <v>4</v>
      </c>
    </row>
    <row r="50" spans="1:18" ht="12.75">
      <c r="A50" s="21" t="s">
        <v>204</v>
      </c>
      <c r="B50" s="9">
        <v>80000</v>
      </c>
      <c r="C50" s="9">
        <v>1265</v>
      </c>
      <c r="D50" s="9">
        <f>PRODUCT(B50,C50)</f>
        <v>101200000</v>
      </c>
      <c r="E50" s="21">
        <f t="shared" si="3"/>
        <v>30</v>
      </c>
      <c r="F50" s="41">
        <f t="shared" si="4"/>
        <v>42.166666666666664</v>
      </c>
      <c r="G50" s="21">
        <f>PRODUCT(B50,E50)</f>
        <v>2400000</v>
      </c>
      <c r="H50" s="21">
        <v>30</v>
      </c>
      <c r="K50" s="42"/>
      <c r="L50" s="21" t="s">
        <v>16</v>
      </c>
      <c r="O50" s="21">
        <v>1636</v>
      </c>
      <c r="P50" s="21">
        <v>1160</v>
      </c>
      <c r="Q50" s="21">
        <f>(O50+P50)/2</f>
        <v>1398</v>
      </c>
      <c r="R50" s="9">
        <f>Q50*B50</f>
        <v>111840000</v>
      </c>
    </row>
    <row r="51" spans="1:18" ht="12.75">
      <c r="A51" s="21" t="s">
        <v>210</v>
      </c>
      <c r="B51" s="9">
        <v>84000</v>
      </c>
      <c r="C51" s="9">
        <v>13</v>
      </c>
      <c r="D51" s="9">
        <f>PRODUCT(B51,C51)</f>
        <v>1092000</v>
      </c>
      <c r="E51" s="21">
        <f t="shared" si="3"/>
        <v>0</v>
      </c>
      <c r="F51" s="41" t="e">
        <f t="shared" si="4"/>
        <v>#DIV/0!</v>
      </c>
      <c r="G51" s="21">
        <f>PRODUCT(B51,E51)</f>
        <v>0</v>
      </c>
      <c r="H51" s="21">
        <v>0</v>
      </c>
      <c r="K51" s="42"/>
      <c r="L51" s="21" t="s">
        <v>16</v>
      </c>
      <c r="N51" s="21" t="s">
        <v>39</v>
      </c>
      <c r="O51" s="21">
        <v>24.5</v>
      </c>
      <c r="P51" s="21">
        <v>12.5</v>
      </c>
      <c r="Q51" s="21">
        <f>(O51+P51)/2</f>
        <v>18.5</v>
      </c>
      <c r="R51" s="9">
        <f>Q51*B51</f>
        <v>1554000</v>
      </c>
    </row>
    <row r="52" spans="1:18" ht="12.75">
      <c r="A52" s="21" t="s">
        <v>211</v>
      </c>
      <c r="B52" s="9">
        <v>60000</v>
      </c>
      <c r="C52" s="9">
        <v>335</v>
      </c>
      <c r="D52" s="9">
        <f>PRODUCT(B52,C52)</f>
        <v>20100000</v>
      </c>
      <c r="E52" s="21">
        <f t="shared" si="3"/>
        <v>16.5</v>
      </c>
      <c r="F52" s="41">
        <f t="shared" si="4"/>
        <v>20.303030303030305</v>
      </c>
      <c r="G52" s="21">
        <f>PRODUCT(B52,E52)</f>
        <v>990000</v>
      </c>
      <c r="H52" s="21">
        <v>16.5</v>
      </c>
      <c r="K52" s="42"/>
      <c r="L52" s="21" t="s">
        <v>16</v>
      </c>
      <c r="O52" s="21">
        <v>364</v>
      </c>
      <c r="P52" s="21">
        <v>290</v>
      </c>
      <c r="Q52" s="21">
        <f>(O52+P52)/2</f>
        <v>327</v>
      </c>
      <c r="R52" s="9">
        <f>Q52*B52</f>
        <v>19620000</v>
      </c>
    </row>
    <row r="53" spans="1:18" ht="12.75">
      <c r="A53" s="44" t="s">
        <v>234</v>
      </c>
      <c r="B53" s="38" t="s">
        <v>0</v>
      </c>
      <c r="C53" s="39" t="s">
        <v>6</v>
      </c>
      <c r="D53" s="39" t="s">
        <v>5</v>
      </c>
      <c r="E53" s="39" t="s">
        <v>576</v>
      </c>
      <c r="F53" s="41" t="e">
        <f t="shared" si="4"/>
        <v>#VALUE!</v>
      </c>
      <c r="G53" s="39" t="s">
        <v>577</v>
      </c>
      <c r="H53" s="39" t="s">
        <v>7</v>
      </c>
      <c r="I53" s="39" t="s">
        <v>8</v>
      </c>
      <c r="J53" s="39" t="s">
        <v>9</v>
      </c>
      <c r="K53" s="39" t="s">
        <v>10</v>
      </c>
      <c r="L53" s="39" t="s">
        <v>11</v>
      </c>
      <c r="M53" s="39" t="s">
        <v>12</v>
      </c>
      <c r="N53" s="39" t="s">
        <v>13</v>
      </c>
      <c r="O53" s="39" t="s">
        <v>1</v>
      </c>
      <c r="P53" s="39" t="s">
        <v>2</v>
      </c>
      <c r="Q53" s="39" t="s">
        <v>3</v>
      </c>
      <c r="R53" s="39" t="s">
        <v>4</v>
      </c>
    </row>
    <row r="54" spans="1:18" ht="12.75">
      <c r="A54" s="21" t="s">
        <v>235</v>
      </c>
      <c r="B54" s="9">
        <v>30000</v>
      </c>
      <c r="C54" s="9">
        <v>595</v>
      </c>
      <c r="D54" s="9">
        <f>PRODUCT(B54,C54)</f>
        <v>17850000</v>
      </c>
      <c r="E54" s="21">
        <f t="shared" si="3"/>
        <v>40</v>
      </c>
      <c r="F54" s="41">
        <f t="shared" si="4"/>
        <v>14.875</v>
      </c>
      <c r="G54" s="21">
        <f>PRODUCT(B54,E54)</f>
        <v>1200000</v>
      </c>
      <c r="H54" s="21">
        <v>40</v>
      </c>
      <c r="K54" s="42"/>
      <c r="L54" s="21" t="s">
        <v>16</v>
      </c>
      <c r="O54" s="24">
        <v>787</v>
      </c>
      <c r="P54" s="21">
        <v>612</v>
      </c>
      <c r="Q54" s="21">
        <f>(O54+P54)/2</f>
        <v>699.5</v>
      </c>
      <c r="R54" s="9">
        <f>Q54*B54</f>
        <v>20985000</v>
      </c>
    </row>
    <row r="55" spans="1:18" ht="12.75">
      <c r="A55" s="21" t="s">
        <v>236</v>
      </c>
      <c r="B55" s="9">
        <v>50000</v>
      </c>
      <c r="C55" s="9">
        <v>484</v>
      </c>
      <c r="D55" s="9">
        <f>PRODUCT(B55,C55)</f>
        <v>24200000</v>
      </c>
      <c r="E55" s="21">
        <f t="shared" si="3"/>
        <v>22.5</v>
      </c>
      <c r="F55" s="41">
        <f t="shared" si="4"/>
        <v>21.511111111111113</v>
      </c>
      <c r="G55" s="21">
        <f>PRODUCT(B55,E55)</f>
        <v>1125000</v>
      </c>
      <c r="H55" s="21">
        <v>22.5</v>
      </c>
      <c r="K55" s="42"/>
      <c r="L55" s="21" t="s">
        <v>16</v>
      </c>
      <c r="O55" s="24">
        <v>475</v>
      </c>
      <c r="P55" s="21">
        <v>556</v>
      </c>
      <c r="Q55" s="21">
        <f>(O55+P55)/2</f>
        <v>515.5</v>
      </c>
      <c r="R55" s="9">
        <f>Q55*B55</f>
        <v>25775000</v>
      </c>
    </row>
    <row r="56" spans="1:18" ht="12.75">
      <c r="A56" s="21" t="s">
        <v>237</v>
      </c>
      <c r="B56" s="9">
        <v>50000</v>
      </c>
      <c r="C56" s="9">
        <v>25</v>
      </c>
      <c r="D56" s="9">
        <f>PRODUCT(B56,C56)</f>
        <v>1250000</v>
      </c>
      <c r="E56" s="21">
        <f t="shared" si="3"/>
        <v>0</v>
      </c>
      <c r="F56" s="41" t="e">
        <f t="shared" si="4"/>
        <v>#DIV/0!</v>
      </c>
      <c r="G56" s="21">
        <f>PRODUCT(B56,E56)</f>
        <v>0</v>
      </c>
      <c r="H56" s="21" t="s">
        <v>69</v>
      </c>
      <c r="K56" s="42"/>
      <c r="L56" s="21" t="s">
        <v>16</v>
      </c>
      <c r="O56" s="21">
        <v>570</v>
      </c>
      <c r="P56" s="21">
        <v>177</v>
      </c>
      <c r="Q56" s="21">
        <f>(O56+P56)/2</f>
        <v>373.5</v>
      </c>
      <c r="R56" s="9">
        <f>Q56*B56</f>
        <v>18675000</v>
      </c>
    </row>
    <row r="57" spans="1:18" ht="12.75">
      <c r="A57" s="44" t="s">
        <v>240</v>
      </c>
      <c r="B57" s="38" t="s">
        <v>0</v>
      </c>
      <c r="C57" s="39" t="s">
        <v>6</v>
      </c>
      <c r="D57" s="39" t="s">
        <v>5</v>
      </c>
      <c r="E57" s="39" t="s">
        <v>576</v>
      </c>
      <c r="F57" s="41" t="e">
        <f t="shared" si="4"/>
        <v>#VALUE!</v>
      </c>
      <c r="G57" s="39" t="s">
        <v>577</v>
      </c>
      <c r="H57" s="39" t="s">
        <v>7</v>
      </c>
      <c r="I57" s="39" t="s">
        <v>8</v>
      </c>
      <c r="J57" s="39" t="s">
        <v>9</v>
      </c>
      <c r="K57" s="39" t="s">
        <v>10</v>
      </c>
      <c r="L57" s="39" t="s">
        <v>11</v>
      </c>
      <c r="M57" s="39" t="s">
        <v>12</v>
      </c>
      <c r="N57" s="39" t="s">
        <v>13</v>
      </c>
      <c r="O57" s="39" t="s">
        <v>1</v>
      </c>
      <c r="P57" s="39" t="s">
        <v>2</v>
      </c>
      <c r="Q57" s="39" t="s">
        <v>3</v>
      </c>
      <c r="R57" s="39" t="s">
        <v>4</v>
      </c>
    </row>
    <row r="58" spans="1:18" ht="12.75">
      <c r="A58" s="21" t="s">
        <v>241</v>
      </c>
      <c r="B58" s="9">
        <v>60000</v>
      </c>
      <c r="C58" s="9">
        <v>392</v>
      </c>
      <c r="D58" s="9">
        <f>PRODUCT(B58,C58)</f>
        <v>23520000</v>
      </c>
      <c r="E58" s="21">
        <f t="shared" si="3"/>
        <v>18</v>
      </c>
      <c r="F58" s="41">
        <f t="shared" si="4"/>
        <v>21.77777777777778</v>
      </c>
      <c r="G58" s="21">
        <f>PRODUCT(B58,E58)</f>
        <v>1080000</v>
      </c>
      <c r="I58" s="21">
        <v>6.25</v>
      </c>
      <c r="J58" s="21">
        <v>11.75</v>
      </c>
      <c r="K58" s="43">
        <v>37012</v>
      </c>
      <c r="L58" s="21" t="s">
        <v>16</v>
      </c>
      <c r="O58" s="21">
        <v>381</v>
      </c>
      <c r="P58" s="21">
        <v>535</v>
      </c>
      <c r="Q58" s="21">
        <f>(O58+P58)/2</f>
        <v>458</v>
      </c>
      <c r="R58" s="9">
        <f>Q58*B58</f>
        <v>27480000</v>
      </c>
    </row>
    <row r="59" spans="1:18" ht="12.75">
      <c r="A59" s="21" t="s">
        <v>248</v>
      </c>
      <c r="B59" s="9">
        <v>50000</v>
      </c>
      <c r="C59" s="9">
        <v>1025</v>
      </c>
      <c r="D59" s="9">
        <f>PRODUCT(B59,C59)</f>
        <v>51250000</v>
      </c>
      <c r="E59" s="21">
        <f t="shared" si="3"/>
        <v>12.5</v>
      </c>
      <c r="F59" s="41">
        <f t="shared" si="4"/>
        <v>82</v>
      </c>
      <c r="G59" s="21">
        <f>PRODUCT(B59,E59)</f>
        <v>625000</v>
      </c>
      <c r="I59" s="21">
        <v>12.5</v>
      </c>
      <c r="J59" s="21">
        <v>0</v>
      </c>
      <c r="K59" s="43">
        <v>37043</v>
      </c>
      <c r="L59" s="21" t="s">
        <v>16</v>
      </c>
      <c r="O59" s="21">
        <v>1430</v>
      </c>
      <c r="P59" s="21">
        <v>1045</v>
      </c>
      <c r="Q59" s="21">
        <f>(O59+P59)/2</f>
        <v>1237.5</v>
      </c>
      <c r="R59" s="9">
        <f>Q59*B59</f>
        <v>61875000</v>
      </c>
    </row>
    <row r="60" spans="1:18" ht="12.75">
      <c r="A60" s="21" t="s">
        <v>249</v>
      </c>
      <c r="B60" s="9">
        <v>33180</v>
      </c>
      <c r="C60" s="9">
        <v>760</v>
      </c>
      <c r="D60" s="9">
        <f>PRODUCT(B60,C60)</f>
        <v>25216800</v>
      </c>
      <c r="E60" s="21">
        <f t="shared" si="3"/>
        <v>37.5</v>
      </c>
      <c r="F60" s="41">
        <f t="shared" si="4"/>
        <v>20.266666666666666</v>
      </c>
      <c r="G60" s="21">
        <f>PRODUCT(B60,E60)</f>
        <v>1244250</v>
      </c>
      <c r="H60" s="21">
        <v>37.5</v>
      </c>
      <c r="K60" s="43"/>
      <c r="L60" s="21" t="s">
        <v>16</v>
      </c>
      <c r="M60" s="21" t="s">
        <v>112</v>
      </c>
      <c r="R60" s="9"/>
    </row>
    <row r="61" spans="1:18" ht="12.75">
      <c r="A61" s="21" t="s">
        <v>251</v>
      </c>
      <c r="B61" s="9">
        <v>125000</v>
      </c>
      <c r="C61" s="9">
        <v>78</v>
      </c>
      <c r="D61" s="9">
        <f>PRODUCT(B61,C61)</f>
        <v>9750000</v>
      </c>
      <c r="E61" s="21">
        <f t="shared" si="3"/>
        <v>5.5</v>
      </c>
      <c r="F61" s="41">
        <f t="shared" si="4"/>
        <v>14.181818181818182</v>
      </c>
      <c r="G61" s="21">
        <f>PRODUCT(B61,E61)</f>
        <v>687500</v>
      </c>
      <c r="H61" s="21">
        <v>5.5</v>
      </c>
      <c r="K61" s="42"/>
      <c r="L61" s="21" t="s">
        <v>16</v>
      </c>
      <c r="O61" s="21">
        <v>115</v>
      </c>
      <c r="P61" s="21">
        <v>78</v>
      </c>
      <c r="Q61" s="21">
        <f>(O61+P61)/2</f>
        <v>96.5</v>
      </c>
      <c r="R61" s="9">
        <f>Q61*B61</f>
        <v>12062500</v>
      </c>
    </row>
    <row r="62" spans="1:18" ht="12.75">
      <c r="A62" s="44" t="s">
        <v>256</v>
      </c>
      <c r="B62" s="38" t="s">
        <v>0</v>
      </c>
      <c r="C62" s="39" t="s">
        <v>6</v>
      </c>
      <c r="D62" s="39" t="s">
        <v>5</v>
      </c>
      <c r="E62" s="39" t="s">
        <v>576</v>
      </c>
      <c r="F62" s="41" t="e">
        <f t="shared" si="4"/>
        <v>#VALUE!</v>
      </c>
      <c r="G62" s="39" t="s">
        <v>577</v>
      </c>
      <c r="H62" s="39" t="s">
        <v>7</v>
      </c>
      <c r="I62" s="39" t="s">
        <v>8</v>
      </c>
      <c r="J62" s="39" t="s">
        <v>9</v>
      </c>
      <c r="K62" s="39" t="s">
        <v>10</v>
      </c>
      <c r="L62" s="39" t="s">
        <v>11</v>
      </c>
      <c r="M62" s="39" t="s">
        <v>12</v>
      </c>
      <c r="N62" s="39" t="s">
        <v>13</v>
      </c>
      <c r="O62" s="39" t="s">
        <v>1</v>
      </c>
      <c r="P62" s="39" t="s">
        <v>2</v>
      </c>
      <c r="Q62" s="39" t="s">
        <v>3</v>
      </c>
      <c r="R62" s="39" t="s">
        <v>4</v>
      </c>
    </row>
    <row r="63" spans="1:18" ht="12.75">
      <c r="A63" s="21" t="s">
        <v>262</v>
      </c>
      <c r="B63" s="9">
        <v>70500</v>
      </c>
      <c r="C63" s="9">
        <v>93</v>
      </c>
      <c r="D63" s="9">
        <f>PRODUCT(B63,C63)</f>
        <v>6556500</v>
      </c>
      <c r="E63" s="21">
        <f t="shared" si="3"/>
        <v>5</v>
      </c>
      <c r="F63" s="41">
        <f t="shared" si="4"/>
        <v>18.6</v>
      </c>
      <c r="G63" s="21">
        <f>PRODUCT(B63,E63)</f>
        <v>352500</v>
      </c>
      <c r="H63" s="21">
        <v>5</v>
      </c>
      <c r="K63" s="42"/>
      <c r="L63" s="21" t="s">
        <v>16</v>
      </c>
      <c r="O63" s="21">
        <v>115</v>
      </c>
      <c r="P63" s="21">
        <v>76</v>
      </c>
      <c r="Q63" s="21">
        <f>(O63+P63)/2</f>
        <v>95.5</v>
      </c>
      <c r="R63" s="9">
        <f>Q63*B63</f>
        <v>6732750</v>
      </c>
    </row>
    <row r="64" spans="1:18" ht="12.75">
      <c r="A64" s="44" t="s">
        <v>272</v>
      </c>
      <c r="B64" s="38" t="s">
        <v>0</v>
      </c>
      <c r="C64" s="39" t="s">
        <v>6</v>
      </c>
      <c r="D64" s="39" t="s">
        <v>5</v>
      </c>
      <c r="E64" s="39" t="s">
        <v>576</v>
      </c>
      <c r="F64" s="41" t="e">
        <f t="shared" si="4"/>
        <v>#VALUE!</v>
      </c>
      <c r="G64" s="39" t="s">
        <v>577</v>
      </c>
      <c r="H64" s="39" t="s">
        <v>7</v>
      </c>
      <c r="I64" s="39" t="s">
        <v>8</v>
      </c>
      <c r="J64" s="39" t="s">
        <v>9</v>
      </c>
      <c r="K64" s="39" t="s">
        <v>10</v>
      </c>
      <c r="L64" s="39" t="s">
        <v>11</v>
      </c>
      <c r="M64" s="39" t="s">
        <v>12</v>
      </c>
      <c r="N64" s="39" t="s">
        <v>13</v>
      </c>
      <c r="O64" s="39" t="s">
        <v>1</v>
      </c>
      <c r="P64" s="39" t="s">
        <v>2</v>
      </c>
      <c r="Q64" s="39" t="s">
        <v>3</v>
      </c>
      <c r="R64" s="39" t="s">
        <v>4</v>
      </c>
    </row>
    <row r="65" spans="1:18" ht="12.75">
      <c r="A65" s="24" t="s">
        <v>277</v>
      </c>
      <c r="B65" s="9">
        <v>80000</v>
      </c>
      <c r="C65" s="9">
        <v>309</v>
      </c>
      <c r="D65" s="9">
        <f>PRODUCT(B65,C65)</f>
        <v>24720000</v>
      </c>
      <c r="E65" s="21">
        <f t="shared" si="3"/>
        <v>16</v>
      </c>
      <c r="F65" s="41">
        <f t="shared" si="4"/>
        <v>19.3125</v>
      </c>
      <c r="G65" s="21">
        <f>PRODUCT(B65,E65)</f>
        <v>1280000</v>
      </c>
      <c r="I65" s="21">
        <v>9</v>
      </c>
      <c r="J65" s="21">
        <v>7</v>
      </c>
      <c r="K65" s="42"/>
      <c r="L65" s="21" t="s">
        <v>16</v>
      </c>
      <c r="O65" s="21">
        <v>378</v>
      </c>
      <c r="P65" s="21">
        <v>300</v>
      </c>
      <c r="Q65" s="21">
        <f>(O65+P65)/2</f>
        <v>339</v>
      </c>
      <c r="R65" s="9">
        <f>Q65*B65</f>
        <v>27120000</v>
      </c>
    </row>
    <row r="66" spans="1:18" ht="12.75">
      <c r="A66" s="24" t="s">
        <v>279</v>
      </c>
      <c r="B66" s="9">
        <v>120000</v>
      </c>
      <c r="C66" s="9">
        <v>518</v>
      </c>
      <c r="D66" s="9">
        <f>PRODUCT(B66,C66)</f>
        <v>62160000</v>
      </c>
      <c r="E66" s="21">
        <f t="shared" si="3"/>
        <v>22.5</v>
      </c>
      <c r="F66" s="41">
        <f t="shared" si="4"/>
        <v>23.022222222222222</v>
      </c>
      <c r="G66" s="21">
        <f>PRODUCT(B66,E66)</f>
        <v>2700000</v>
      </c>
      <c r="I66" s="21">
        <v>7.5</v>
      </c>
      <c r="J66" s="21">
        <v>15</v>
      </c>
      <c r="K66" s="42"/>
      <c r="L66" s="21" t="s">
        <v>16</v>
      </c>
      <c r="O66" s="21">
        <v>595</v>
      </c>
      <c r="P66" s="21">
        <v>500</v>
      </c>
      <c r="Q66" s="21">
        <f>(O66+P66)/2</f>
        <v>547.5</v>
      </c>
      <c r="R66" s="9">
        <f>Q66*B66</f>
        <v>65700000</v>
      </c>
    </row>
    <row r="67" spans="1:18" ht="12.75">
      <c r="A67" s="44" t="s">
        <v>281</v>
      </c>
      <c r="B67" s="38" t="s">
        <v>0</v>
      </c>
      <c r="C67" s="39" t="s">
        <v>6</v>
      </c>
      <c r="D67" s="39" t="s">
        <v>5</v>
      </c>
      <c r="E67" s="39" t="s">
        <v>576</v>
      </c>
      <c r="F67" s="41" t="e">
        <f t="shared" si="4"/>
        <v>#VALUE!</v>
      </c>
      <c r="G67" s="39" t="s">
        <v>577</v>
      </c>
      <c r="H67" s="39" t="s">
        <v>7</v>
      </c>
      <c r="I67" s="39" t="s">
        <v>8</v>
      </c>
      <c r="J67" s="39" t="s">
        <v>9</v>
      </c>
      <c r="K67" s="39" t="s">
        <v>10</v>
      </c>
      <c r="L67" s="39" t="s">
        <v>11</v>
      </c>
      <c r="M67" s="39" t="s">
        <v>12</v>
      </c>
      <c r="N67" s="39" t="s">
        <v>13</v>
      </c>
      <c r="O67" s="39" t="s">
        <v>1</v>
      </c>
      <c r="P67" s="39" t="s">
        <v>2</v>
      </c>
      <c r="Q67" s="39" t="s">
        <v>3</v>
      </c>
      <c r="R67" s="39" t="s">
        <v>4</v>
      </c>
    </row>
    <row r="68" spans="1:18" ht="12.75">
      <c r="A68" s="21" t="s">
        <v>282</v>
      </c>
      <c r="B68" s="9">
        <v>300000</v>
      </c>
      <c r="C68" s="9">
        <v>148</v>
      </c>
      <c r="D68" s="9">
        <f aca="true" t="shared" si="8" ref="D68:D76">PRODUCT(B68,C68)</f>
        <v>44400000</v>
      </c>
      <c r="E68" s="21">
        <f aca="true" t="shared" si="9" ref="E68:E132">SUM(H68,I68,J68)</f>
        <v>15</v>
      </c>
      <c r="F68" s="41">
        <f aca="true" t="shared" si="10" ref="F68:F131">C68/E68</f>
        <v>9.866666666666667</v>
      </c>
      <c r="G68" s="21">
        <f aca="true" t="shared" si="11" ref="G68:G76">PRODUCT(B68,E68)</f>
        <v>4500000</v>
      </c>
      <c r="I68" s="21">
        <v>5</v>
      </c>
      <c r="J68" s="21">
        <v>10</v>
      </c>
      <c r="K68" s="42"/>
      <c r="L68" s="21" t="s">
        <v>16</v>
      </c>
      <c r="O68" s="21">
        <v>348</v>
      </c>
      <c r="P68" s="21">
        <v>146</v>
      </c>
      <c r="Q68" s="21">
        <f aca="true" t="shared" si="12" ref="Q68:Q75">(O68+P68)/2</f>
        <v>247</v>
      </c>
      <c r="R68" s="9">
        <f>Q68*B68</f>
        <v>74100000</v>
      </c>
    </row>
    <row r="69" spans="1:18" ht="12.75">
      <c r="A69" s="24" t="s">
        <v>286</v>
      </c>
      <c r="B69" s="9">
        <v>64000</v>
      </c>
      <c r="C69" s="9">
        <v>690</v>
      </c>
      <c r="D69" s="9">
        <f t="shared" si="8"/>
        <v>44160000</v>
      </c>
      <c r="E69" s="21">
        <f t="shared" si="9"/>
        <v>30</v>
      </c>
      <c r="F69" s="41">
        <f t="shared" si="10"/>
        <v>23</v>
      </c>
      <c r="G69" s="21">
        <f t="shared" si="11"/>
        <v>1920000</v>
      </c>
      <c r="H69" s="21">
        <v>30</v>
      </c>
      <c r="K69" s="42"/>
      <c r="L69" s="21" t="s">
        <v>16</v>
      </c>
      <c r="O69" s="21">
        <v>1274</v>
      </c>
      <c r="P69" s="21">
        <v>650</v>
      </c>
      <c r="Q69" s="21">
        <f t="shared" si="12"/>
        <v>962</v>
      </c>
      <c r="R69" s="9">
        <f>Q69*B69</f>
        <v>61568000</v>
      </c>
    </row>
    <row r="70" spans="1:18" ht="12.75">
      <c r="A70" s="24" t="s">
        <v>287</v>
      </c>
      <c r="B70" s="9">
        <v>120000</v>
      </c>
      <c r="C70" s="9">
        <v>340</v>
      </c>
      <c r="D70" s="9">
        <f t="shared" si="8"/>
        <v>40800000</v>
      </c>
      <c r="E70" s="21">
        <f t="shared" si="9"/>
        <v>10</v>
      </c>
      <c r="F70" s="41">
        <f t="shared" si="10"/>
        <v>34</v>
      </c>
      <c r="G70" s="21">
        <f t="shared" si="11"/>
        <v>1200000</v>
      </c>
      <c r="H70" s="21">
        <v>10</v>
      </c>
      <c r="K70" s="42"/>
      <c r="L70" s="21" t="s">
        <v>16</v>
      </c>
      <c r="O70" s="21">
        <v>535</v>
      </c>
      <c r="P70" s="21">
        <v>326</v>
      </c>
      <c r="Q70" s="21">
        <f t="shared" si="12"/>
        <v>430.5</v>
      </c>
      <c r="R70" s="9">
        <f>Q70*B70</f>
        <v>51660000</v>
      </c>
    </row>
    <row r="71" spans="1:18" ht="12.75">
      <c r="A71" s="24" t="s">
        <v>289</v>
      </c>
      <c r="B71" s="9">
        <v>100000</v>
      </c>
      <c r="C71" s="9">
        <v>600</v>
      </c>
      <c r="D71" s="9">
        <f t="shared" si="8"/>
        <v>60000000</v>
      </c>
      <c r="E71" s="21">
        <f t="shared" si="9"/>
        <v>0</v>
      </c>
      <c r="F71" s="41" t="e">
        <f t="shared" si="10"/>
        <v>#DIV/0!</v>
      </c>
      <c r="G71" s="21">
        <f t="shared" si="11"/>
        <v>0</v>
      </c>
      <c r="H71" s="21" t="s">
        <v>69</v>
      </c>
      <c r="K71" s="42"/>
      <c r="L71" s="21" t="s">
        <v>16</v>
      </c>
      <c r="O71" s="21">
        <v>375</v>
      </c>
      <c r="P71" s="21">
        <v>642</v>
      </c>
      <c r="Q71" s="21">
        <f t="shared" si="12"/>
        <v>508.5</v>
      </c>
      <c r="R71" s="9">
        <f>Q71*B71</f>
        <v>50850000</v>
      </c>
    </row>
    <row r="72" spans="1:18" ht="12.75">
      <c r="A72" s="24" t="s">
        <v>290</v>
      </c>
      <c r="B72" s="9">
        <v>34000</v>
      </c>
      <c r="C72" s="9">
        <v>1402</v>
      </c>
      <c r="D72" s="9">
        <f t="shared" si="8"/>
        <v>47668000</v>
      </c>
      <c r="E72" s="21">
        <f t="shared" si="9"/>
        <v>65</v>
      </c>
      <c r="F72" s="41">
        <f t="shared" si="10"/>
        <v>21.56923076923077</v>
      </c>
      <c r="G72" s="21">
        <f t="shared" si="11"/>
        <v>2210000</v>
      </c>
      <c r="I72" s="21">
        <v>25</v>
      </c>
      <c r="J72" s="21">
        <v>40</v>
      </c>
      <c r="K72" s="42"/>
      <c r="L72" s="21" t="s">
        <v>16</v>
      </c>
      <c r="O72" s="21">
        <v>2195</v>
      </c>
      <c r="P72" s="21">
        <v>1402</v>
      </c>
      <c r="Q72" s="21">
        <f t="shared" si="12"/>
        <v>1798.5</v>
      </c>
      <c r="R72" s="9">
        <f>Q72*B72</f>
        <v>61149000</v>
      </c>
    </row>
    <row r="73" spans="1:18" ht="12.75">
      <c r="A73" s="24" t="s">
        <v>291</v>
      </c>
      <c r="B73" s="9">
        <v>19280</v>
      </c>
      <c r="C73" s="9">
        <v>900</v>
      </c>
      <c r="D73" s="9">
        <f t="shared" si="8"/>
        <v>17352000</v>
      </c>
      <c r="E73" s="21">
        <f t="shared" si="9"/>
        <v>40</v>
      </c>
      <c r="F73" s="41">
        <f t="shared" si="10"/>
        <v>22.5</v>
      </c>
      <c r="G73" s="21">
        <f t="shared" si="11"/>
        <v>771200</v>
      </c>
      <c r="H73" s="21">
        <v>40</v>
      </c>
      <c r="K73" s="42"/>
      <c r="L73" s="21" t="s">
        <v>16</v>
      </c>
      <c r="M73" s="21" t="s">
        <v>112</v>
      </c>
      <c r="R73" s="9"/>
    </row>
    <row r="74" spans="1:18" ht="12.75">
      <c r="A74" s="24" t="s">
        <v>292</v>
      </c>
      <c r="B74" s="9">
        <v>200000</v>
      </c>
      <c r="C74" s="9">
        <v>72</v>
      </c>
      <c r="D74" s="9">
        <f t="shared" si="8"/>
        <v>14400000</v>
      </c>
      <c r="E74" s="21">
        <f t="shared" si="9"/>
        <v>0</v>
      </c>
      <c r="F74" s="41" t="e">
        <f t="shared" si="10"/>
        <v>#DIV/0!</v>
      </c>
      <c r="G74" s="21">
        <f t="shared" si="11"/>
        <v>0</v>
      </c>
      <c r="H74" s="21" t="s">
        <v>69</v>
      </c>
      <c r="K74" s="42"/>
      <c r="L74" s="21" t="s">
        <v>16</v>
      </c>
      <c r="O74" s="21">
        <v>133</v>
      </c>
      <c r="P74" s="21">
        <v>60</v>
      </c>
      <c r="Q74" s="21">
        <f t="shared" si="12"/>
        <v>96.5</v>
      </c>
      <c r="R74" s="9">
        <f>Q74*B74</f>
        <v>19300000</v>
      </c>
    </row>
    <row r="75" spans="1:18" ht="12.75">
      <c r="A75" s="24" t="s">
        <v>293</v>
      </c>
      <c r="B75" s="9">
        <v>62000</v>
      </c>
      <c r="C75" s="9">
        <v>415</v>
      </c>
      <c r="D75" s="9">
        <f t="shared" si="8"/>
        <v>25730000</v>
      </c>
      <c r="E75" s="21">
        <f t="shared" si="9"/>
        <v>0</v>
      </c>
      <c r="F75" s="41" t="e">
        <f t="shared" si="10"/>
        <v>#DIV/0!</v>
      </c>
      <c r="G75" s="21">
        <f t="shared" si="11"/>
        <v>0</v>
      </c>
      <c r="H75" s="21" t="s">
        <v>69</v>
      </c>
      <c r="K75" s="42"/>
      <c r="L75" s="21" t="s">
        <v>16</v>
      </c>
      <c r="O75" s="21">
        <v>765</v>
      </c>
      <c r="P75" s="21">
        <v>370</v>
      </c>
      <c r="Q75" s="21">
        <f t="shared" si="12"/>
        <v>567.5</v>
      </c>
      <c r="R75" s="9">
        <f>Q75*B75</f>
        <v>35185000</v>
      </c>
    </row>
    <row r="76" spans="1:18" ht="12.75">
      <c r="A76" s="24" t="s">
        <v>306</v>
      </c>
      <c r="B76" s="9">
        <v>58912</v>
      </c>
      <c r="C76" s="9">
        <v>255</v>
      </c>
      <c r="D76" s="9">
        <f t="shared" si="8"/>
        <v>15022560</v>
      </c>
      <c r="E76" s="21">
        <f t="shared" si="9"/>
        <v>10</v>
      </c>
      <c r="F76" s="41">
        <f t="shared" si="10"/>
        <v>25.5</v>
      </c>
      <c r="G76" s="21">
        <f t="shared" si="11"/>
        <v>589120</v>
      </c>
      <c r="I76" s="21">
        <v>5</v>
      </c>
      <c r="J76" s="21">
        <v>5</v>
      </c>
      <c r="K76" s="42"/>
      <c r="L76" s="21" t="s">
        <v>16</v>
      </c>
      <c r="O76" s="21">
        <v>565</v>
      </c>
      <c r="P76" s="21">
        <v>275</v>
      </c>
      <c r="Q76" s="21">
        <f>(O76+P76)/2</f>
        <v>420</v>
      </c>
      <c r="R76" s="9">
        <f>Q76*B76</f>
        <v>24743040</v>
      </c>
    </row>
    <row r="77" spans="1:18" ht="12.75">
      <c r="A77" s="44" t="s">
        <v>308</v>
      </c>
      <c r="B77" s="38" t="s">
        <v>0</v>
      </c>
      <c r="C77" s="39" t="s">
        <v>6</v>
      </c>
      <c r="D77" s="39" t="s">
        <v>5</v>
      </c>
      <c r="E77" s="39" t="s">
        <v>576</v>
      </c>
      <c r="F77" s="41" t="e">
        <f t="shared" si="10"/>
        <v>#VALUE!</v>
      </c>
      <c r="G77" s="39" t="s">
        <v>577</v>
      </c>
      <c r="H77" s="39" t="s">
        <v>7</v>
      </c>
      <c r="I77" s="39" t="s">
        <v>8</v>
      </c>
      <c r="J77" s="39" t="s">
        <v>9</v>
      </c>
      <c r="K77" s="39" t="s">
        <v>10</v>
      </c>
      <c r="L77" s="39" t="s">
        <v>11</v>
      </c>
      <c r="M77" s="39" t="s">
        <v>12</v>
      </c>
      <c r="N77" s="39" t="s">
        <v>13</v>
      </c>
      <c r="O77" s="39" t="s">
        <v>1</v>
      </c>
      <c r="P77" s="39" t="s">
        <v>2</v>
      </c>
      <c r="Q77" s="39" t="s">
        <v>3</v>
      </c>
      <c r="R77" s="39" t="s">
        <v>4</v>
      </c>
    </row>
    <row r="78" spans="1:18" ht="12.75">
      <c r="A78" s="21" t="s">
        <v>309</v>
      </c>
      <c r="B78" s="9">
        <v>40000</v>
      </c>
      <c r="C78" s="9">
        <v>425</v>
      </c>
      <c r="D78" s="9">
        <f>PRODUCT(B78,C78)</f>
        <v>17000000</v>
      </c>
      <c r="E78" s="21">
        <f t="shared" si="9"/>
        <v>21.5</v>
      </c>
      <c r="F78" s="41">
        <f t="shared" si="10"/>
        <v>19.767441860465116</v>
      </c>
      <c r="G78" s="21">
        <f>PRODUCT(B78,E78)</f>
        <v>860000</v>
      </c>
      <c r="H78" s="21">
        <v>21.5</v>
      </c>
      <c r="K78" s="42"/>
      <c r="L78" s="21" t="s">
        <v>16</v>
      </c>
      <c r="O78" s="21">
        <v>479</v>
      </c>
      <c r="P78" s="21">
        <v>408</v>
      </c>
      <c r="Q78" s="21">
        <f>(O78+P78)/2</f>
        <v>443.5</v>
      </c>
      <c r="R78" s="9">
        <f>Q78*B78</f>
        <v>17740000</v>
      </c>
    </row>
    <row r="79" spans="1:18" ht="12.75">
      <c r="A79" s="21" t="s">
        <v>321</v>
      </c>
      <c r="B79" s="9">
        <v>40000</v>
      </c>
      <c r="C79" s="9">
        <v>862</v>
      </c>
      <c r="D79" s="9">
        <f>PRODUCT(B79,C79)</f>
        <v>34480000</v>
      </c>
      <c r="E79" s="21">
        <f t="shared" si="9"/>
        <v>25</v>
      </c>
      <c r="F79" s="41">
        <f t="shared" si="10"/>
        <v>34.48</v>
      </c>
      <c r="G79" s="21">
        <f>PRODUCT(B79,E79)</f>
        <v>1000000</v>
      </c>
      <c r="H79" s="21">
        <v>25</v>
      </c>
      <c r="K79" s="42"/>
      <c r="L79" s="21" t="s">
        <v>16</v>
      </c>
      <c r="O79" s="21">
        <v>679</v>
      </c>
      <c r="P79" s="21">
        <v>995</v>
      </c>
      <c r="Q79" s="21">
        <f>(O79+P79)/2</f>
        <v>837</v>
      </c>
      <c r="R79" s="9">
        <f>Q79*B79</f>
        <v>33480000</v>
      </c>
    </row>
    <row r="80" spans="1:18" ht="12.75">
      <c r="A80" s="44" t="s">
        <v>335</v>
      </c>
      <c r="B80" s="38" t="s">
        <v>0</v>
      </c>
      <c r="C80" s="39" t="s">
        <v>6</v>
      </c>
      <c r="D80" s="39" t="s">
        <v>5</v>
      </c>
      <c r="E80" s="39" t="s">
        <v>576</v>
      </c>
      <c r="F80" s="41" t="e">
        <f t="shared" si="10"/>
        <v>#VALUE!</v>
      </c>
      <c r="G80" s="39" t="s">
        <v>577</v>
      </c>
      <c r="H80" s="39" t="s">
        <v>7</v>
      </c>
      <c r="I80" s="39" t="s">
        <v>8</v>
      </c>
      <c r="J80" s="39" t="s">
        <v>9</v>
      </c>
      <c r="K80" s="39" t="s">
        <v>10</v>
      </c>
      <c r="L80" s="39" t="s">
        <v>11</v>
      </c>
      <c r="M80" s="39" t="s">
        <v>12</v>
      </c>
      <c r="N80" s="39" t="s">
        <v>13</v>
      </c>
      <c r="O80" s="39" t="s">
        <v>1</v>
      </c>
      <c r="P80" s="39" t="s">
        <v>2</v>
      </c>
      <c r="Q80" s="39" t="s">
        <v>3</v>
      </c>
      <c r="R80" s="39" t="s">
        <v>4</v>
      </c>
    </row>
    <row r="81" spans="1:18" ht="12.75">
      <c r="A81" s="24" t="s">
        <v>344</v>
      </c>
      <c r="B81" s="9">
        <v>100000</v>
      </c>
      <c r="C81" s="9">
        <v>165</v>
      </c>
      <c r="D81" s="9">
        <f>PRODUCT(B81,C81)</f>
        <v>16500000</v>
      </c>
      <c r="E81" s="21">
        <f t="shared" si="9"/>
        <v>10</v>
      </c>
      <c r="F81" s="41">
        <f t="shared" si="10"/>
        <v>16.5</v>
      </c>
      <c r="G81" s="21">
        <f>PRODUCT(B81,E81)</f>
        <v>1000000</v>
      </c>
      <c r="I81" s="21">
        <v>4</v>
      </c>
      <c r="J81" s="21">
        <v>6</v>
      </c>
      <c r="K81" s="42"/>
      <c r="L81" s="21" t="s">
        <v>16</v>
      </c>
      <c r="O81" s="21">
        <v>180</v>
      </c>
      <c r="P81" s="21">
        <v>155</v>
      </c>
      <c r="Q81" s="21">
        <f>(O81+P81)/2</f>
        <v>167.5</v>
      </c>
      <c r="R81" s="9">
        <f>Q81*B81</f>
        <v>16750000</v>
      </c>
    </row>
    <row r="82" spans="1:18" ht="12.75">
      <c r="A82" s="21" t="s">
        <v>345</v>
      </c>
      <c r="B82" s="9">
        <v>64000</v>
      </c>
      <c r="C82" s="9">
        <v>1190</v>
      </c>
      <c r="D82" s="9">
        <f>PRODUCT(B82,C82)</f>
        <v>76160000</v>
      </c>
      <c r="E82" s="21">
        <f t="shared" si="9"/>
        <v>60</v>
      </c>
      <c r="F82" s="41">
        <f t="shared" si="10"/>
        <v>19.833333333333332</v>
      </c>
      <c r="G82" s="21">
        <f>PRODUCT(B82,E82)</f>
        <v>3840000</v>
      </c>
      <c r="I82" s="21">
        <v>25</v>
      </c>
      <c r="J82" s="21">
        <v>35</v>
      </c>
      <c r="K82" s="43"/>
      <c r="L82" s="21" t="s">
        <v>16</v>
      </c>
      <c r="O82" s="21">
        <v>1010</v>
      </c>
      <c r="P82" s="21">
        <v>1295</v>
      </c>
      <c r="Q82" s="21">
        <f>(O82+P82)/2</f>
        <v>1152.5</v>
      </c>
      <c r="R82" s="9">
        <f>Q82*B82</f>
        <v>73760000</v>
      </c>
    </row>
    <row r="83" spans="1:18" ht="12.75">
      <c r="A83" s="44" t="s">
        <v>357</v>
      </c>
      <c r="B83" s="38" t="s">
        <v>0</v>
      </c>
      <c r="C83" s="39" t="s">
        <v>6</v>
      </c>
      <c r="D83" s="39" t="s">
        <v>5</v>
      </c>
      <c r="E83" s="39" t="s">
        <v>576</v>
      </c>
      <c r="F83" s="41" t="e">
        <f t="shared" si="10"/>
        <v>#VALUE!</v>
      </c>
      <c r="G83" s="39" t="s">
        <v>577</v>
      </c>
      <c r="H83" s="39" t="s">
        <v>7</v>
      </c>
      <c r="I83" s="39" t="s">
        <v>8</v>
      </c>
      <c r="J83" s="39" t="s">
        <v>9</v>
      </c>
      <c r="K83" s="39" t="s">
        <v>10</v>
      </c>
      <c r="L83" s="39" t="s">
        <v>11</v>
      </c>
      <c r="M83" s="39" t="s">
        <v>12</v>
      </c>
      <c r="N83" s="39" t="s">
        <v>13</v>
      </c>
      <c r="O83" s="39" t="s">
        <v>1</v>
      </c>
      <c r="P83" s="39" t="s">
        <v>2</v>
      </c>
      <c r="Q83" s="39" t="s">
        <v>3</v>
      </c>
      <c r="R83" s="39" t="s">
        <v>4</v>
      </c>
    </row>
    <row r="84" spans="1:18" ht="12.75">
      <c r="A84" s="21" t="s">
        <v>358</v>
      </c>
      <c r="B84" s="9">
        <v>70121</v>
      </c>
      <c r="C84" s="9">
        <v>640</v>
      </c>
      <c r="D84" s="9">
        <f>PRODUCT(B84,C84)</f>
        <v>44877440</v>
      </c>
      <c r="E84" s="21">
        <f t="shared" si="9"/>
        <v>32.03</v>
      </c>
      <c r="F84" s="41">
        <f t="shared" si="10"/>
        <v>19.981267561660943</v>
      </c>
      <c r="G84" s="21">
        <f>PRODUCT(B84,E84)</f>
        <v>2245975.63</v>
      </c>
      <c r="I84" s="21">
        <v>12.5</v>
      </c>
      <c r="J84" s="21">
        <v>19.53</v>
      </c>
      <c r="K84" s="43"/>
      <c r="L84" s="21" t="s">
        <v>16</v>
      </c>
      <c r="O84" s="21">
        <v>700</v>
      </c>
      <c r="P84" s="21">
        <v>640</v>
      </c>
      <c r="Q84" s="21">
        <f>(O84+P84)/2</f>
        <v>670</v>
      </c>
      <c r="R84" s="9">
        <f>Q84*B84</f>
        <v>46981070</v>
      </c>
    </row>
    <row r="85" spans="1:18" ht="12.75">
      <c r="A85" s="46" t="s">
        <v>592</v>
      </c>
      <c r="B85" s="47"/>
      <c r="C85" s="47"/>
      <c r="D85" s="47">
        <f>SUM(D3:D84)</f>
        <v>9525770771</v>
      </c>
      <c r="F85" s="41" t="e">
        <f t="shared" si="10"/>
        <v>#DIV/0!</v>
      </c>
      <c r="G85" s="48">
        <f>SUM(G3:G84)</f>
        <v>342546626.03</v>
      </c>
      <c r="K85" s="49"/>
      <c r="O85" s="46"/>
      <c r="P85" s="46"/>
      <c r="Q85" s="46"/>
      <c r="R85" s="47">
        <f>SUM(R3:R84)</f>
        <v>9145747550</v>
      </c>
    </row>
    <row r="86" spans="1:18" ht="12.75">
      <c r="A86" s="46"/>
      <c r="B86" s="47"/>
      <c r="C86" s="47"/>
      <c r="D86" s="47"/>
      <c r="F86" s="41" t="e">
        <f t="shared" si="10"/>
        <v>#DIV/0!</v>
      </c>
      <c r="G86" s="48"/>
      <c r="K86" s="49"/>
      <c r="O86" s="46"/>
      <c r="P86" s="46"/>
      <c r="Q86" s="46"/>
      <c r="R86" s="47"/>
    </row>
    <row r="87" spans="1:11" ht="12.75">
      <c r="A87" s="45" t="s">
        <v>574</v>
      </c>
      <c r="B87" s="9"/>
      <c r="F87" s="41" t="e">
        <f t="shared" si="10"/>
        <v>#DIV/0!</v>
      </c>
      <c r="K87" s="42"/>
    </row>
    <row r="88" spans="1:18" ht="12.75">
      <c r="A88" s="37" t="s">
        <v>14</v>
      </c>
      <c r="B88" s="38" t="s">
        <v>0</v>
      </c>
      <c r="C88" s="39" t="s">
        <v>6</v>
      </c>
      <c r="D88" s="39" t="s">
        <v>5</v>
      </c>
      <c r="E88" s="21">
        <f t="shared" si="9"/>
        <v>0</v>
      </c>
      <c r="F88" s="41" t="e">
        <f t="shared" si="10"/>
        <v>#VALUE!</v>
      </c>
      <c r="G88" s="21">
        <f aca="true" t="shared" si="13" ref="G88:G151">PRODUCT(B88,E88)</f>
        <v>0</v>
      </c>
      <c r="H88" s="39" t="s">
        <v>7</v>
      </c>
      <c r="I88" s="39" t="s">
        <v>8</v>
      </c>
      <c r="J88" s="39" t="s">
        <v>9</v>
      </c>
      <c r="K88" s="39" t="s">
        <v>10</v>
      </c>
      <c r="L88" s="39" t="s">
        <v>11</v>
      </c>
      <c r="M88" s="39" t="s">
        <v>12</v>
      </c>
      <c r="N88" s="39" t="s">
        <v>13</v>
      </c>
      <c r="O88" s="39" t="s">
        <v>1</v>
      </c>
      <c r="P88" s="39" t="s">
        <v>2</v>
      </c>
      <c r="Q88" s="39" t="s">
        <v>3</v>
      </c>
      <c r="R88" s="39" t="s">
        <v>4</v>
      </c>
    </row>
    <row r="89" spans="1:18" ht="12.75">
      <c r="A89" s="24" t="s">
        <v>18</v>
      </c>
      <c r="B89" s="9">
        <v>6000</v>
      </c>
      <c r="C89" s="9">
        <v>325</v>
      </c>
      <c r="D89" s="9">
        <f aca="true" t="shared" si="14" ref="D89:D109">PRODUCT(B89,C89)</f>
        <v>1950000</v>
      </c>
      <c r="E89" s="21">
        <f t="shared" si="9"/>
        <v>0</v>
      </c>
      <c r="F89" s="41" t="e">
        <f t="shared" si="10"/>
        <v>#DIV/0!</v>
      </c>
      <c r="G89" s="21">
        <f t="shared" si="13"/>
        <v>0</v>
      </c>
      <c r="H89" s="21">
        <v>0</v>
      </c>
      <c r="K89" s="42"/>
      <c r="L89" s="21" t="s">
        <v>19</v>
      </c>
      <c r="O89" s="21">
        <v>300</v>
      </c>
      <c r="P89" s="21">
        <v>300</v>
      </c>
      <c r="Q89" s="21">
        <f>(O89+P89)/2</f>
        <v>300</v>
      </c>
      <c r="R89" s="9">
        <f>Q89*B89</f>
        <v>1800000</v>
      </c>
    </row>
    <row r="90" spans="1:18" ht="12.75">
      <c r="A90" s="24" t="s">
        <v>20</v>
      </c>
      <c r="B90" s="9">
        <v>1200</v>
      </c>
      <c r="C90" s="9">
        <v>1250</v>
      </c>
      <c r="D90" s="9">
        <f t="shared" si="14"/>
        <v>1500000</v>
      </c>
      <c r="E90" s="21">
        <f t="shared" si="9"/>
        <v>44</v>
      </c>
      <c r="F90" s="41">
        <f t="shared" si="10"/>
        <v>28.40909090909091</v>
      </c>
      <c r="G90" s="21">
        <f t="shared" si="13"/>
        <v>52800</v>
      </c>
      <c r="J90" s="21">
        <v>44</v>
      </c>
      <c r="K90" s="42"/>
      <c r="L90" s="21" t="s">
        <v>19</v>
      </c>
      <c r="R90" s="9"/>
    </row>
    <row r="91" spans="1:18" ht="12.75">
      <c r="A91" s="24" t="s">
        <v>21</v>
      </c>
      <c r="B91" s="9">
        <v>6000</v>
      </c>
      <c r="C91" s="9">
        <v>335</v>
      </c>
      <c r="D91" s="9">
        <f t="shared" si="14"/>
        <v>2010000</v>
      </c>
      <c r="E91" s="21">
        <f t="shared" si="9"/>
        <v>15</v>
      </c>
      <c r="F91" s="41">
        <f t="shared" si="10"/>
        <v>22.333333333333332</v>
      </c>
      <c r="G91" s="21">
        <f t="shared" si="13"/>
        <v>90000</v>
      </c>
      <c r="J91" s="21">
        <v>15</v>
      </c>
      <c r="K91" s="42"/>
      <c r="L91" s="21" t="s">
        <v>19</v>
      </c>
      <c r="R91" s="9"/>
    </row>
    <row r="92" spans="1:18" ht="12.75">
      <c r="A92" s="24" t="s">
        <v>22</v>
      </c>
      <c r="B92" s="9">
        <v>6000</v>
      </c>
      <c r="C92" s="9">
        <v>225</v>
      </c>
      <c r="D92" s="9">
        <f t="shared" si="14"/>
        <v>1350000</v>
      </c>
      <c r="E92" s="21">
        <f t="shared" si="9"/>
        <v>17.5</v>
      </c>
      <c r="F92" s="41">
        <f t="shared" si="10"/>
        <v>12.857142857142858</v>
      </c>
      <c r="G92" s="21">
        <f t="shared" si="13"/>
        <v>105000</v>
      </c>
      <c r="J92" s="21">
        <v>17.5</v>
      </c>
      <c r="K92" s="42"/>
      <c r="L92" s="21" t="s">
        <v>19</v>
      </c>
      <c r="R92" s="9"/>
    </row>
    <row r="93" spans="1:18" ht="12.75">
      <c r="A93" s="21" t="s">
        <v>23</v>
      </c>
      <c r="B93" s="9">
        <v>10000</v>
      </c>
      <c r="C93" s="9">
        <v>375</v>
      </c>
      <c r="D93" s="9">
        <f t="shared" si="14"/>
        <v>3750000</v>
      </c>
      <c r="E93" s="21">
        <f t="shared" si="9"/>
        <v>17.5</v>
      </c>
      <c r="F93" s="41">
        <f t="shared" si="10"/>
        <v>21.428571428571427</v>
      </c>
      <c r="G93" s="21">
        <f t="shared" si="13"/>
        <v>175000</v>
      </c>
      <c r="I93" s="21">
        <v>7.5</v>
      </c>
      <c r="J93" s="21">
        <v>10</v>
      </c>
      <c r="K93" s="42"/>
      <c r="L93" s="21" t="s">
        <v>19</v>
      </c>
      <c r="O93" s="21">
        <v>407</v>
      </c>
      <c r="P93" s="21">
        <v>375</v>
      </c>
      <c r="Q93" s="21">
        <f>(O93+P93)/2</f>
        <v>391</v>
      </c>
      <c r="R93" s="9">
        <f>Q93*B93</f>
        <v>3910000</v>
      </c>
    </row>
    <row r="94" spans="1:18" ht="12.75">
      <c r="A94" s="21" t="s">
        <v>24</v>
      </c>
      <c r="B94" s="9">
        <v>8000</v>
      </c>
      <c r="C94" s="9">
        <v>450</v>
      </c>
      <c r="D94" s="9">
        <f t="shared" si="14"/>
        <v>3600000</v>
      </c>
      <c r="E94" s="21">
        <f t="shared" si="9"/>
        <v>7.5</v>
      </c>
      <c r="F94" s="41">
        <f t="shared" si="10"/>
        <v>60</v>
      </c>
      <c r="G94" s="21">
        <f t="shared" si="13"/>
        <v>60000</v>
      </c>
      <c r="H94" s="21">
        <v>7.5</v>
      </c>
      <c r="K94" s="42"/>
      <c r="L94" s="21" t="s">
        <v>19</v>
      </c>
      <c r="O94" s="21">
        <v>415</v>
      </c>
      <c r="P94" s="21">
        <v>450</v>
      </c>
      <c r="Q94" s="21">
        <f>(O94+P94)/2</f>
        <v>432.5</v>
      </c>
      <c r="R94" s="9">
        <f>Q94*B94</f>
        <v>3460000</v>
      </c>
    </row>
    <row r="95" spans="1:18" ht="12.75">
      <c r="A95" s="21" t="s">
        <v>25</v>
      </c>
      <c r="B95" s="9">
        <v>40000</v>
      </c>
      <c r="C95" s="9">
        <v>890</v>
      </c>
      <c r="D95" s="9">
        <f t="shared" si="14"/>
        <v>35600000</v>
      </c>
      <c r="E95" s="21">
        <f t="shared" si="9"/>
        <v>19.104</v>
      </c>
      <c r="F95" s="41">
        <f t="shared" si="10"/>
        <v>46.58710217755444</v>
      </c>
      <c r="G95" s="21">
        <f t="shared" si="13"/>
        <v>764160</v>
      </c>
      <c r="I95" s="21">
        <v>8.25</v>
      </c>
      <c r="J95" s="21">
        <v>10.854</v>
      </c>
      <c r="K95" s="42"/>
      <c r="L95" s="21" t="s">
        <v>19</v>
      </c>
      <c r="O95" s="21">
        <v>1175</v>
      </c>
      <c r="P95" s="21">
        <v>850</v>
      </c>
      <c r="Q95" s="21">
        <f>(O95+P95)/2</f>
        <v>1012.5</v>
      </c>
      <c r="R95" s="9">
        <f>Q95*B95</f>
        <v>40500000</v>
      </c>
    </row>
    <row r="96" spans="1:18" ht="12.75">
      <c r="A96" s="21" t="s">
        <v>26</v>
      </c>
      <c r="B96" s="9">
        <v>48000</v>
      </c>
      <c r="C96" s="9">
        <v>780</v>
      </c>
      <c r="D96" s="9">
        <f t="shared" si="14"/>
        <v>37440000</v>
      </c>
      <c r="E96" s="21">
        <f t="shared" si="9"/>
        <v>25</v>
      </c>
      <c r="F96" s="41">
        <f t="shared" si="10"/>
        <v>31.2</v>
      </c>
      <c r="G96" s="21">
        <f t="shared" si="13"/>
        <v>1200000</v>
      </c>
      <c r="I96" s="21">
        <v>12.5</v>
      </c>
      <c r="J96" s="21">
        <v>12.5</v>
      </c>
      <c r="K96" s="42"/>
      <c r="L96" s="21" t="s">
        <v>19</v>
      </c>
      <c r="R96" s="9"/>
    </row>
    <row r="97" spans="1:18" ht="12.75">
      <c r="A97" s="21" t="s">
        <v>29</v>
      </c>
      <c r="B97" s="9">
        <v>12000</v>
      </c>
      <c r="C97" s="9">
        <v>675</v>
      </c>
      <c r="D97" s="9">
        <f t="shared" si="14"/>
        <v>8100000</v>
      </c>
      <c r="E97" s="21">
        <f t="shared" si="9"/>
        <v>0</v>
      </c>
      <c r="F97" s="41" t="e">
        <f t="shared" si="10"/>
        <v>#DIV/0!</v>
      </c>
      <c r="G97" s="21">
        <f t="shared" si="13"/>
        <v>0</v>
      </c>
      <c r="H97" s="21">
        <v>0</v>
      </c>
      <c r="K97" s="42"/>
      <c r="L97" s="21" t="s">
        <v>19</v>
      </c>
      <c r="O97" s="21">
        <v>800</v>
      </c>
      <c r="P97" s="21">
        <v>670</v>
      </c>
      <c r="Q97" s="21">
        <f aca="true" t="shared" si="15" ref="Q97:Q109">(O97+P97)/2</f>
        <v>735</v>
      </c>
      <c r="R97" s="9">
        <f>Q97*B97</f>
        <v>8820000</v>
      </c>
    </row>
    <row r="98" spans="1:18" ht="12.75">
      <c r="A98" s="21" t="s">
        <v>31</v>
      </c>
      <c r="B98" s="9">
        <v>20000</v>
      </c>
      <c r="C98" s="9">
        <v>640</v>
      </c>
      <c r="D98" s="9">
        <f t="shared" si="14"/>
        <v>12800000</v>
      </c>
      <c r="E98" s="21">
        <f t="shared" si="9"/>
        <v>31</v>
      </c>
      <c r="F98" s="41">
        <f t="shared" si="10"/>
        <v>20.64516129032258</v>
      </c>
      <c r="G98" s="21">
        <f t="shared" si="13"/>
        <v>620000</v>
      </c>
      <c r="I98" s="21">
        <v>10</v>
      </c>
      <c r="J98" s="21">
        <v>21</v>
      </c>
      <c r="K98" s="42"/>
      <c r="L98" s="21" t="s">
        <v>19</v>
      </c>
      <c r="O98" s="21">
        <v>649</v>
      </c>
      <c r="P98" s="21">
        <v>617</v>
      </c>
      <c r="Q98" s="21">
        <f t="shared" si="15"/>
        <v>633</v>
      </c>
      <c r="R98" s="9">
        <f>Q98*B98</f>
        <v>12660000</v>
      </c>
    </row>
    <row r="99" spans="1:18" ht="12.75">
      <c r="A99" s="21" t="s">
        <v>32</v>
      </c>
      <c r="B99" s="9">
        <v>200000</v>
      </c>
      <c r="C99" s="9">
        <v>48.5</v>
      </c>
      <c r="D99" s="9">
        <f t="shared" si="14"/>
        <v>9700000</v>
      </c>
      <c r="E99" s="21">
        <f t="shared" si="9"/>
        <v>0</v>
      </c>
      <c r="F99" s="41" t="e">
        <f t="shared" si="10"/>
        <v>#DIV/0!</v>
      </c>
      <c r="G99" s="21">
        <f t="shared" si="13"/>
        <v>0</v>
      </c>
      <c r="H99" s="21">
        <v>0</v>
      </c>
      <c r="K99" s="42"/>
      <c r="L99" s="21" t="s">
        <v>19</v>
      </c>
      <c r="O99" s="21">
        <v>77</v>
      </c>
      <c r="P99" s="21">
        <v>48</v>
      </c>
      <c r="Q99" s="21">
        <f t="shared" si="15"/>
        <v>62.5</v>
      </c>
      <c r="R99" s="9">
        <f>Q99*B99</f>
        <v>12500000</v>
      </c>
    </row>
    <row r="100" spans="1:18" ht="12.75">
      <c r="A100" s="21" t="s">
        <v>33</v>
      </c>
      <c r="B100" s="9">
        <v>20000</v>
      </c>
      <c r="C100" s="9">
        <v>600</v>
      </c>
      <c r="D100" s="9">
        <f t="shared" si="14"/>
        <v>12000000</v>
      </c>
      <c r="E100" s="21">
        <f t="shared" si="9"/>
        <v>30</v>
      </c>
      <c r="F100" s="41">
        <f t="shared" si="10"/>
        <v>20</v>
      </c>
      <c r="G100" s="21">
        <f t="shared" si="13"/>
        <v>600000</v>
      </c>
      <c r="H100" s="21">
        <v>30</v>
      </c>
      <c r="K100" s="42"/>
      <c r="L100" s="21" t="s">
        <v>19</v>
      </c>
      <c r="O100" s="21">
        <v>670</v>
      </c>
      <c r="P100" s="21">
        <v>595</v>
      </c>
      <c r="Q100" s="21">
        <f t="shared" si="15"/>
        <v>632.5</v>
      </c>
      <c r="R100" s="9">
        <f>Q100*B100</f>
        <v>12650000</v>
      </c>
    </row>
    <row r="101" spans="1:18" ht="12.75">
      <c r="A101" s="21" t="s">
        <v>35</v>
      </c>
      <c r="B101" s="9">
        <v>24000</v>
      </c>
      <c r="C101" s="9">
        <v>410</v>
      </c>
      <c r="D101" s="9">
        <f t="shared" si="14"/>
        <v>9840000</v>
      </c>
      <c r="E101" s="21">
        <f t="shared" si="9"/>
        <v>12.5</v>
      </c>
      <c r="F101" s="41">
        <f t="shared" si="10"/>
        <v>32.8</v>
      </c>
      <c r="G101" s="21">
        <f t="shared" si="13"/>
        <v>300000</v>
      </c>
      <c r="I101" s="21">
        <v>5</v>
      </c>
      <c r="J101" s="21">
        <v>7.5</v>
      </c>
      <c r="K101" s="43">
        <v>36951</v>
      </c>
      <c r="L101" s="21" t="s">
        <v>19</v>
      </c>
      <c r="O101" s="21">
        <v>410</v>
      </c>
      <c r="P101" s="21">
        <v>410</v>
      </c>
      <c r="Q101" s="21">
        <f t="shared" si="15"/>
        <v>410</v>
      </c>
      <c r="R101" s="9">
        <f>Q101*B101</f>
        <v>9840000</v>
      </c>
    </row>
    <row r="102" spans="1:18" ht="12.75">
      <c r="A102" s="21" t="s">
        <v>37</v>
      </c>
      <c r="B102" s="9">
        <v>50000</v>
      </c>
      <c r="C102" s="9">
        <v>58</v>
      </c>
      <c r="D102" s="9">
        <f t="shared" si="14"/>
        <v>2900000</v>
      </c>
      <c r="E102" s="21">
        <f t="shared" si="9"/>
        <v>0</v>
      </c>
      <c r="F102" s="41" t="e">
        <f t="shared" si="10"/>
        <v>#DIV/0!</v>
      </c>
      <c r="G102" s="21">
        <f t="shared" si="13"/>
        <v>0</v>
      </c>
      <c r="H102" s="21">
        <v>0</v>
      </c>
      <c r="K102" s="42"/>
      <c r="L102" s="21" t="s">
        <v>19</v>
      </c>
      <c r="O102" s="21">
        <v>65</v>
      </c>
      <c r="P102" s="21">
        <v>53</v>
      </c>
      <c r="Q102" s="21">
        <f t="shared" si="15"/>
        <v>59</v>
      </c>
      <c r="R102" s="9">
        <f>Q102*B102</f>
        <v>2950000</v>
      </c>
    </row>
    <row r="103" spans="1:18" ht="12.75">
      <c r="A103" s="24" t="s">
        <v>38</v>
      </c>
      <c r="B103" s="9">
        <v>60000</v>
      </c>
      <c r="C103" s="9">
        <v>35</v>
      </c>
      <c r="D103" s="9">
        <f t="shared" si="14"/>
        <v>2100000</v>
      </c>
      <c r="E103" s="21">
        <f t="shared" si="9"/>
        <v>0</v>
      </c>
      <c r="F103" s="41" t="e">
        <f t="shared" si="10"/>
        <v>#DIV/0!</v>
      </c>
      <c r="G103" s="21">
        <f t="shared" si="13"/>
        <v>0</v>
      </c>
      <c r="H103" s="21">
        <v>0</v>
      </c>
      <c r="K103" s="42"/>
      <c r="L103" s="21" t="s">
        <v>19</v>
      </c>
      <c r="N103" s="21" t="s">
        <v>39</v>
      </c>
      <c r="O103" s="24">
        <v>150</v>
      </c>
      <c r="P103" s="21">
        <v>65</v>
      </c>
      <c r="Q103" s="21">
        <f t="shared" si="15"/>
        <v>107.5</v>
      </c>
      <c r="R103" s="9">
        <f>Q103*B103</f>
        <v>6450000</v>
      </c>
    </row>
    <row r="104" spans="1:18" ht="12.75">
      <c r="A104" s="21" t="s">
        <v>41</v>
      </c>
      <c r="B104" s="9">
        <v>51600</v>
      </c>
      <c r="C104" s="9">
        <v>160</v>
      </c>
      <c r="D104" s="9">
        <f t="shared" si="14"/>
        <v>8256000</v>
      </c>
      <c r="E104" s="21">
        <f t="shared" si="9"/>
        <v>8</v>
      </c>
      <c r="F104" s="41">
        <f t="shared" si="10"/>
        <v>20</v>
      </c>
      <c r="G104" s="21">
        <f t="shared" si="13"/>
        <v>412800</v>
      </c>
      <c r="H104" s="21">
        <v>8</v>
      </c>
      <c r="K104" s="42"/>
      <c r="L104" s="21" t="s">
        <v>19</v>
      </c>
      <c r="O104" s="21">
        <v>175</v>
      </c>
      <c r="P104" s="21">
        <v>150</v>
      </c>
      <c r="Q104" s="21">
        <f t="shared" si="15"/>
        <v>162.5</v>
      </c>
      <c r="R104" s="9">
        <f>Q104*B104</f>
        <v>8385000</v>
      </c>
    </row>
    <row r="105" spans="1:18" ht="12.75">
      <c r="A105" s="21" t="s">
        <v>42</v>
      </c>
      <c r="B105" s="9">
        <v>16000</v>
      </c>
      <c r="C105" s="9">
        <v>970</v>
      </c>
      <c r="D105" s="9">
        <f t="shared" si="14"/>
        <v>15520000</v>
      </c>
      <c r="E105" s="21">
        <f t="shared" si="9"/>
        <v>40</v>
      </c>
      <c r="F105" s="41">
        <f t="shared" si="10"/>
        <v>24.25</v>
      </c>
      <c r="G105" s="21">
        <f t="shared" si="13"/>
        <v>640000</v>
      </c>
      <c r="I105" s="21">
        <v>20</v>
      </c>
      <c r="J105" s="21">
        <v>20</v>
      </c>
      <c r="K105" s="42"/>
      <c r="L105" s="21" t="s">
        <v>19</v>
      </c>
      <c r="O105" s="21">
        <v>920</v>
      </c>
      <c r="P105" s="21">
        <v>980</v>
      </c>
      <c r="Q105" s="21">
        <f t="shared" si="15"/>
        <v>950</v>
      </c>
      <c r="R105" s="9">
        <f>Q105*B105</f>
        <v>15200000</v>
      </c>
    </row>
    <row r="106" spans="1:18" ht="12.75">
      <c r="A106" s="21" t="s">
        <v>44</v>
      </c>
      <c r="B106" s="9">
        <v>24000</v>
      </c>
      <c r="C106" s="9">
        <v>70</v>
      </c>
      <c r="D106" s="9">
        <f t="shared" si="14"/>
        <v>1680000</v>
      </c>
      <c r="E106" s="21">
        <f t="shared" si="9"/>
        <v>0</v>
      </c>
      <c r="F106" s="41" t="e">
        <f t="shared" si="10"/>
        <v>#DIV/0!</v>
      </c>
      <c r="G106" s="21">
        <f t="shared" si="13"/>
        <v>0</v>
      </c>
      <c r="H106" s="21">
        <v>0</v>
      </c>
      <c r="K106" s="42"/>
      <c r="L106" s="21" t="s">
        <v>19</v>
      </c>
      <c r="O106" s="21">
        <v>119</v>
      </c>
      <c r="P106" s="21">
        <v>60.5</v>
      </c>
      <c r="Q106" s="21">
        <f t="shared" si="15"/>
        <v>89.75</v>
      </c>
      <c r="R106" s="9">
        <f>Q106*B106</f>
        <v>2154000</v>
      </c>
    </row>
    <row r="107" spans="1:18" ht="12.75">
      <c r="A107" s="21" t="s">
        <v>50</v>
      </c>
      <c r="B107" s="9">
        <v>50000</v>
      </c>
      <c r="C107" s="9">
        <v>246</v>
      </c>
      <c r="D107" s="9">
        <f t="shared" si="14"/>
        <v>12300000</v>
      </c>
      <c r="E107" s="21">
        <f t="shared" si="9"/>
        <v>10</v>
      </c>
      <c r="F107" s="41">
        <f t="shared" si="10"/>
        <v>24.6</v>
      </c>
      <c r="G107" s="21">
        <f t="shared" si="13"/>
        <v>500000</v>
      </c>
      <c r="H107" s="21">
        <v>10</v>
      </c>
      <c r="K107" s="42"/>
      <c r="L107" s="21" t="s">
        <v>19</v>
      </c>
      <c r="O107" s="21">
        <v>218</v>
      </c>
      <c r="P107" s="21">
        <v>250</v>
      </c>
      <c r="Q107" s="21">
        <f t="shared" si="15"/>
        <v>234</v>
      </c>
      <c r="R107" s="9">
        <f>Q107*B107</f>
        <v>11700000</v>
      </c>
    </row>
    <row r="108" spans="1:18" ht="12.75">
      <c r="A108" s="21" t="s">
        <v>53</v>
      </c>
      <c r="B108" s="9">
        <v>12000</v>
      </c>
      <c r="C108" s="9">
        <v>595</v>
      </c>
      <c r="D108" s="9">
        <f t="shared" si="14"/>
        <v>7140000</v>
      </c>
      <c r="E108" s="21">
        <f t="shared" si="9"/>
        <v>15</v>
      </c>
      <c r="F108" s="41">
        <f t="shared" si="10"/>
        <v>39.666666666666664</v>
      </c>
      <c r="G108" s="21">
        <f t="shared" si="13"/>
        <v>180000</v>
      </c>
      <c r="H108" s="21">
        <v>15</v>
      </c>
      <c r="K108" s="42"/>
      <c r="L108" s="21" t="s">
        <v>19</v>
      </c>
      <c r="O108" s="21">
        <v>604</v>
      </c>
      <c r="P108" s="21">
        <v>560</v>
      </c>
      <c r="Q108" s="21">
        <f t="shared" si="15"/>
        <v>582</v>
      </c>
      <c r="R108" s="9">
        <f>Q108*B108</f>
        <v>6984000</v>
      </c>
    </row>
    <row r="109" spans="1:18" ht="12.75">
      <c r="A109" s="21" t="s">
        <v>54</v>
      </c>
      <c r="B109" s="9">
        <v>25000</v>
      </c>
      <c r="C109" s="9">
        <v>589</v>
      </c>
      <c r="D109" s="9">
        <f t="shared" si="14"/>
        <v>14725000</v>
      </c>
      <c r="E109" s="21">
        <f t="shared" si="9"/>
        <v>30</v>
      </c>
      <c r="F109" s="41">
        <f t="shared" si="10"/>
        <v>19.633333333333333</v>
      </c>
      <c r="G109" s="21">
        <f t="shared" si="13"/>
        <v>750000</v>
      </c>
      <c r="I109" s="21">
        <v>10</v>
      </c>
      <c r="J109" s="21">
        <v>20</v>
      </c>
      <c r="K109" s="42"/>
      <c r="L109" s="21" t="s">
        <v>19</v>
      </c>
      <c r="O109" s="21">
        <v>560</v>
      </c>
      <c r="P109" s="21">
        <v>600</v>
      </c>
      <c r="Q109" s="21">
        <f t="shared" si="15"/>
        <v>580</v>
      </c>
      <c r="R109" s="9">
        <f>Q109*B109</f>
        <v>14500000</v>
      </c>
    </row>
    <row r="110" spans="1:18" ht="12.75">
      <c r="A110" s="44" t="s">
        <v>56</v>
      </c>
      <c r="B110" s="38" t="s">
        <v>0</v>
      </c>
      <c r="C110" s="39" t="s">
        <v>6</v>
      </c>
      <c r="D110" s="39" t="s">
        <v>5</v>
      </c>
      <c r="E110" s="21">
        <f t="shared" si="9"/>
        <v>0</v>
      </c>
      <c r="F110" s="41" t="e">
        <f t="shared" si="10"/>
        <v>#VALUE!</v>
      </c>
      <c r="G110" s="21">
        <f t="shared" si="13"/>
        <v>0</v>
      </c>
      <c r="H110" s="39" t="s">
        <v>7</v>
      </c>
      <c r="I110" s="39" t="s">
        <v>8</v>
      </c>
      <c r="J110" s="39" t="s">
        <v>9</v>
      </c>
      <c r="K110" s="39" t="s">
        <v>10</v>
      </c>
      <c r="L110" s="39" t="s">
        <v>11</v>
      </c>
      <c r="M110" s="39" t="s">
        <v>12</v>
      </c>
      <c r="N110" s="39" t="s">
        <v>13</v>
      </c>
      <c r="O110" s="39" t="s">
        <v>1</v>
      </c>
      <c r="P110" s="39" t="s">
        <v>2</v>
      </c>
      <c r="Q110" s="39" t="s">
        <v>3</v>
      </c>
      <c r="R110" s="39" t="s">
        <v>4</v>
      </c>
    </row>
    <row r="111" spans="1:18" ht="12.75">
      <c r="A111" s="21" t="s">
        <v>57</v>
      </c>
      <c r="B111" s="9">
        <v>2000</v>
      </c>
      <c r="C111" s="9">
        <v>29000</v>
      </c>
      <c r="D111" s="9">
        <f aca="true" t="shared" si="16" ref="D111:D142">PRODUCT(B111,C111)</f>
        <v>58000000</v>
      </c>
      <c r="E111" s="21">
        <f t="shared" si="9"/>
        <v>1145.83</v>
      </c>
      <c r="F111" s="41">
        <f t="shared" si="10"/>
        <v>25.30916453575138</v>
      </c>
      <c r="G111" s="21">
        <f t="shared" si="13"/>
        <v>2291660</v>
      </c>
      <c r="I111" s="21">
        <v>300</v>
      </c>
      <c r="J111" s="21">
        <v>845.83</v>
      </c>
      <c r="K111" s="42"/>
      <c r="L111" s="21" t="s">
        <v>19</v>
      </c>
      <c r="O111" s="21">
        <v>31000</v>
      </c>
      <c r="P111" s="21">
        <v>28990</v>
      </c>
      <c r="Q111" s="21">
        <f aca="true" t="shared" si="17" ref="Q111:Q126">(O111+P111)/2</f>
        <v>29995</v>
      </c>
      <c r="R111" s="9">
        <f>Q111*B111</f>
        <v>59990000</v>
      </c>
    </row>
    <row r="112" spans="1:18" ht="12.75">
      <c r="A112" s="21" t="s">
        <v>58</v>
      </c>
      <c r="B112" s="9">
        <v>400</v>
      </c>
      <c r="C112" s="9">
        <v>5300</v>
      </c>
      <c r="D112" s="9">
        <f t="shared" si="16"/>
        <v>2120000</v>
      </c>
      <c r="E112" s="21">
        <f t="shared" si="9"/>
        <v>572.91</v>
      </c>
      <c r="F112" s="41">
        <f t="shared" si="10"/>
        <v>9.251016739103873</v>
      </c>
      <c r="G112" s="21">
        <f t="shared" si="13"/>
        <v>229164</v>
      </c>
      <c r="H112" s="21">
        <v>572.91</v>
      </c>
      <c r="K112" s="42"/>
      <c r="L112" s="21" t="s">
        <v>19</v>
      </c>
      <c r="O112" s="21">
        <v>5300</v>
      </c>
      <c r="P112" s="21">
        <v>5300</v>
      </c>
      <c r="Q112" s="21">
        <f t="shared" si="17"/>
        <v>5300</v>
      </c>
      <c r="R112" s="9">
        <f>Q112*B112</f>
        <v>2120000</v>
      </c>
    </row>
    <row r="113" spans="1:18" ht="12.75">
      <c r="A113" s="21" t="s">
        <v>59</v>
      </c>
      <c r="B113" s="9">
        <v>4000</v>
      </c>
      <c r="C113" s="9">
        <v>28875</v>
      </c>
      <c r="D113" s="9">
        <f t="shared" si="16"/>
        <v>115500000</v>
      </c>
      <c r="E113" s="21">
        <f t="shared" si="9"/>
        <v>1145.83</v>
      </c>
      <c r="F113" s="41">
        <f t="shared" si="10"/>
        <v>25.200073309304173</v>
      </c>
      <c r="G113" s="21">
        <f t="shared" si="13"/>
        <v>4583320</v>
      </c>
      <c r="H113" s="21">
        <v>1145.83</v>
      </c>
      <c r="K113" s="42"/>
      <c r="L113" s="21" t="s">
        <v>19</v>
      </c>
      <c r="O113" s="24">
        <v>28250</v>
      </c>
      <c r="P113" s="21">
        <v>29100</v>
      </c>
      <c r="Q113" s="21">
        <f t="shared" si="17"/>
        <v>28675</v>
      </c>
      <c r="R113" s="9">
        <f>Q113*B113</f>
        <v>114700000</v>
      </c>
    </row>
    <row r="114" spans="1:18" ht="12.75">
      <c r="A114" s="24" t="s">
        <v>62</v>
      </c>
      <c r="B114" s="9">
        <v>10000</v>
      </c>
      <c r="C114" s="9">
        <v>150</v>
      </c>
      <c r="D114" s="9">
        <f t="shared" si="16"/>
        <v>1500000</v>
      </c>
      <c r="E114" s="21">
        <f t="shared" si="9"/>
        <v>6.25</v>
      </c>
      <c r="F114" s="41">
        <f t="shared" si="10"/>
        <v>24</v>
      </c>
      <c r="G114" s="21">
        <f t="shared" si="13"/>
        <v>62500</v>
      </c>
      <c r="H114" s="21">
        <v>6.25</v>
      </c>
      <c r="K114" s="42"/>
      <c r="L114" s="21" t="s">
        <v>19</v>
      </c>
      <c r="O114" s="24">
        <v>190</v>
      </c>
      <c r="P114" s="21">
        <v>150</v>
      </c>
      <c r="Q114" s="21">
        <f t="shared" si="17"/>
        <v>170</v>
      </c>
      <c r="R114" s="9">
        <f>Q114*B114</f>
        <v>1700000</v>
      </c>
    </row>
    <row r="115" spans="1:18" ht="12.75">
      <c r="A115" s="21" t="s">
        <v>65</v>
      </c>
      <c r="B115" s="9">
        <v>4000</v>
      </c>
      <c r="C115" s="9">
        <v>5100</v>
      </c>
      <c r="D115" s="9">
        <f t="shared" si="16"/>
        <v>20400000</v>
      </c>
      <c r="E115" s="21">
        <f t="shared" si="9"/>
        <v>197.92</v>
      </c>
      <c r="F115" s="41">
        <f t="shared" si="10"/>
        <v>25.767987065481005</v>
      </c>
      <c r="G115" s="21">
        <f t="shared" si="13"/>
        <v>791680</v>
      </c>
      <c r="I115" s="21">
        <v>50</v>
      </c>
      <c r="J115" s="21">
        <v>147.92</v>
      </c>
      <c r="K115" s="42"/>
      <c r="L115" s="21" t="s">
        <v>19</v>
      </c>
      <c r="O115" s="21">
        <v>5100</v>
      </c>
      <c r="P115" s="21">
        <v>5550</v>
      </c>
      <c r="Q115" s="21">
        <f t="shared" si="17"/>
        <v>5325</v>
      </c>
      <c r="R115" s="9">
        <f>Q115*B115</f>
        <v>21300000</v>
      </c>
    </row>
    <row r="116" spans="1:18" ht="12.75">
      <c r="A116" s="21" t="s">
        <v>66</v>
      </c>
      <c r="B116" s="9">
        <v>6000</v>
      </c>
      <c r="C116" s="9">
        <v>130</v>
      </c>
      <c r="D116" s="9">
        <f t="shared" si="16"/>
        <v>780000</v>
      </c>
      <c r="E116" s="21">
        <f t="shared" si="9"/>
        <v>0</v>
      </c>
      <c r="F116" s="41" t="e">
        <f t="shared" si="10"/>
        <v>#DIV/0!</v>
      </c>
      <c r="G116" s="21">
        <f t="shared" si="13"/>
        <v>0</v>
      </c>
      <c r="I116" s="21">
        <v>0</v>
      </c>
      <c r="K116" s="42"/>
      <c r="L116" s="21" t="s">
        <v>19</v>
      </c>
      <c r="O116" s="24">
        <v>165</v>
      </c>
      <c r="P116" s="21">
        <v>155</v>
      </c>
      <c r="Q116" s="21">
        <f t="shared" si="17"/>
        <v>160</v>
      </c>
      <c r="R116" s="9">
        <f>Q116*B116</f>
        <v>960000</v>
      </c>
    </row>
    <row r="117" spans="1:18" ht="12.75">
      <c r="A117" s="24" t="s">
        <v>71</v>
      </c>
      <c r="B117" s="9">
        <v>20000</v>
      </c>
      <c r="C117" s="9">
        <v>535</v>
      </c>
      <c r="D117" s="9">
        <f t="shared" si="16"/>
        <v>10700000</v>
      </c>
      <c r="E117" s="21">
        <f t="shared" si="9"/>
        <v>12.5</v>
      </c>
      <c r="F117" s="41">
        <f t="shared" si="10"/>
        <v>42.8</v>
      </c>
      <c r="G117" s="21">
        <f t="shared" si="13"/>
        <v>250000</v>
      </c>
      <c r="H117" s="21">
        <v>12.5</v>
      </c>
      <c r="K117" s="42"/>
      <c r="L117" s="21" t="s">
        <v>19</v>
      </c>
      <c r="O117" s="24">
        <v>615</v>
      </c>
      <c r="P117" s="21">
        <v>530</v>
      </c>
      <c r="Q117" s="21">
        <f t="shared" si="17"/>
        <v>572.5</v>
      </c>
      <c r="R117" s="9">
        <f>Q117*B117</f>
        <v>11450000</v>
      </c>
    </row>
    <row r="118" spans="1:18" ht="12.75">
      <c r="A118" s="21" t="s">
        <v>73</v>
      </c>
      <c r="B118" s="9">
        <v>80000</v>
      </c>
      <c r="C118" s="9">
        <v>650</v>
      </c>
      <c r="D118" s="9">
        <f t="shared" si="16"/>
        <v>52000000</v>
      </c>
      <c r="E118" s="21">
        <f t="shared" si="9"/>
        <v>11</v>
      </c>
      <c r="F118" s="41">
        <f t="shared" si="10"/>
        <v>59.09090909090909</v>
      </c>
      <c r="G118" s="21">
        <f t="shared" si="13"/>
        <v>880000</v>
      </c>
      <c r="H118" s="21">
        <v>11</v>
      </c>
      <c r="K118" s="42"/>
      <c r="L118" s="21" t="s">
        <v>19</v>
      </c>
      <c r="O118" s="21">
        <v>680</v>
      </c>
      <c r="P118" s="21">
        <v>627</v>
      </c>
      <c r="Q118" s="21">
        <f t="shared" si="17"/>
        <v>653.5</v>
      </c>
      <c r="R118" s="9">
        <f>Q118*B118</f>
        <v>52280000</v>
      </c>
    </row>
    <row r="119" spans="1:18" ht="12.75">
      <c r="A119" s="21" t="s">
        <v>74</v>
      </c>
      <c r="B119" s="9">
        <v>50000</v>
      </c>
      <c r="C119" s="9">
        <v>502</v>
      </c>
      <c r="D119" s="9">
        <f t="shared" si="16"/>
        <v>25100000</v>
      </c>
      <c r="E119" s="21">
        <f t="shared" si="9"/>
        <v>9</v>
      </c>
      <c r="F119" s="41">
        <f t="shared" si="10"/>
        <v>55.77777777777778</v>
      </c>
      <c r="G119" s="21">
        <f t="shared" si="13"/>
        <v>450000</v>
      </c>
      <c r="H119" s="21">
        <v>9</v>
      </c>
      <c r="K119" s="42"/>
      <c r="L119" s="21" t="s">
        <v>19</v>
      </c>
      <c r="O119" s="24">
        <v>535</v>
      </c>
      <c r="P119" s="21">
        <v>502</v>
      </c>
      <c r="Q119" s="21">
        <f t="shared" si="17"/>
        <v>518.5</v>
      </c>
      <c r="R119" s="9">
        <f>Q119*B119</f>
        <v>25925000</v>
      </c>
    </row>
    <row r="120" spans="1:18" ht="12.75">
      <c r="A120" s="21" t="s">
        <v>75</v>
      </c>
      <c r="B120" s="9">
        <v>20000</v>
      </c>
      <c r="C120" s="9">
        <v>965</v>
      </c>
      <c r="D120" s="9">
        <f t="shared" si="16"/>
        <v>19300000</v>
      </c>
      <c r="E120" s="21">
        <f t="shared" si="9"/>
        <v>10</v>
      </c>
      <c r="F120" s="41">
        <f t="shared" si="10"/>
        <v>96.5</v>
      </c>
      <c r="G120" s="21">
        <f t="shared" si="13"/>
        <v>200000</v>
      </c>
      <c r="H120" s="21">
        <v>10</v>
      </c>
      <c r="K120" s="42"/>
      <c r="L120" s="21" t="s">
        <v>19</v>
      </c>
      <c r="O120" s="24">
        <v>975</v>
      </c>
      <c r="P120" s="21">
        <v>925</v>
      </c>
      <c r="Q120" s="21">
        <f t="shared" si="17"/>
        <v>950</v>
      </c>
      <c r="R120" s="9">
        <f>Q120*B120</f>
        <v>19000000</v>
      </c>
    </row>
    <row r="121" spans="1:18" ht="12.75">
      <c r="A121" s="21" t="s">
        <v>76</v>
      </c>
      <c r="B121" s="9">
        <v>2000</v>
      </c>
      <c r="C121" s="9">
        <v>10450</v>
      </c>
      <c r="D121" s="9">
        <f t="shared" si="16"/>
        <v>20900000</v>
      </c>
      <c r="E121" s="21">
        <f t="shared" si="9"/>
        <v>400</v>
      </c>
      <c r="F121" s="41">
        <f t="shared" si="10"/>
        <v>26.125</v>
      </c>
      <c r="G121" s="21">
        <f t="shared" si="13"/>
        <v>800000</v>
      </c>
      <c r="H121" s="21">
        <v>400</v>
      </c>
      <c r="K121" s="42"/>
      <c r="L121" s="21" t="s">
        <v>19</v>
      </c>
      <c r="O121" s="24">
        <v>12000</v>
      </c>
      <c r="P121" s="21">
        <v>12000</v>
      </c>
      <c r="Q121" s="21">
        <f t="shared" si="17"/>
        <v>12000</v>
      </c>
      <c r="R121" s="9">
        <f>Q121*B121</f>
        <v>24000000</v>
      </c>
    </row>
    <row r="122" spans="1:18" ht="12.75">
      <c r="A122" s="21" t="s">
        <v>77</v>
      </c>
      <c r="B122" s="9">
        <v>1000</v>
      </c>
      <c r="C122" s="9">
        <v>690</v>
      </c>
      <c r="D122" s="9">
        <f t="shared" si="16"/>
        <v>690000</v>
      </c>
      <c r="E122" s="21">
        <f t="shared" si="9"/>
        <v>20</v>
      </c>
      <c r="F122" s="41">
        <f t="shared" si="10"/>
        <v>34.5</v>
      </c>
      <c r="G122" s="21">
        <f t="shared" si="13"/>
        <v>20000</v>
      </c>
      <c r="H122" s="21">
        <v>20</v>
      </c>
      <c r="K122" s="42"/>
      <c r="L122" s="21" t="s">
        <v>19</v>
      </c>
      <c r="O122" s="21">
        <v>710</v>
      </c>
      <c r="P122" s="21">
        <v>680</v>
      </c>
      <c r="Q122" s="21">
        <f t="shared" si="17"/>
        <v>695</v>
      </c>
      <c r="R122" s="9">
        <f>Q122*B122</f>
        <v>695000</v>
      </c>
    </row>
    <row r="123" spans="1:18" ht="12.75">
      <c r="A123" s="24" t="s">
        <v>79</v>
      </c>
      <c r="B123" s="9">
        <v>40000</v>
      </c>
      <c r="C123" s="9">
        <v>205</v>
      </c>
      <c r="D123" s="9">
        <f t="shared" si="16"/>
        <v>8200000</v>
      </c>
      <c r="E123" s="21">
        <f t="shared" si="9"/>
        <v>0</v>
      </c>
      <c r="F123" s="41" t="e">
        <f t="shared" si="10"/>
        <v>#DIV/0!</v>
      </c>
      <c r="G123" s="21">
        <f t="shared" si="13"/>
        <v>0</v>
      </c>
      <c r="H123" s="21">
        <v>0</v>
      </c>
      <c r="K123" s="42"/>
      <c r="L123" s="21" t="s">
        <v>19</v>
      </c>
      <c r="O123" s="24">
        <v>220</v>
      </c>
      <c r="P123" s="21">
        <v>200</v>
      </c>
      <c r="Q123" s="21">
        <f t="shared" si="17"/>
        <v>210</v>
      </c>
      <c r="R123" s="9">
        <f>Q123*B123</f>
        <v>8400000</v>
      </c>
    </row>
    <row r="124" spans="1:18" ht="12.75">
      <c r="A124" s="24" t="s">
        <v>80</v>
      </c>
      <c r="B124" s="9">
        <v>6090</v>
      </c>
      <c r="C124" s="9">
        <v>4200</v>
      </c>
      <c r="D124" s="9">
        <f t="shared" si="16"/>
        <v>25578000</v>
      </c>
      <c r="E124" s="21">
        <f t="shared" si="9"/>
        <v>135.41</v>
      </c>
      <c r="F124" s="41">
        <f t="shared" si="10"/>
        <v>31.016911601801937</v>
      </c>
      <c r="G124" s="21">
        <f t="shared" si="13"/>
        <v>824646.9</v>
      </c>
      <c r="H124" s="21">
        <v>135.41</v>
      </c>
      <c r="K124" s="42"/>
      <c r="L124" s="21" t="s">
        <v>19</v>
      </c>
      <c r="O124" s="21">
        <v>4600</v>
      </c>
      <c r="P124" s="21">
        <v>3975</v>
      </c>
      <c r="Q124" s="21">
        <f t="shared" si="17"/>
        <v>4287.5</v>
      </c>
      <c r="R124" s="9">
        <f>Q124*B124</f>
        <v>26110875</v>
      </c>
    </row>
    <row r="125" spans="1:18" ht="12.75">
      <c r="A125" s="21" t="s">
        <v>85</v>
      </c>
      <c r="B125" s="9">
        <v>10000</v>
      </c>
      <c r="C125" s="9">
        <v>840</v>
      </c>
      <c r="D125" s="9">
        <f t="shared" si="16"/>
        <v>8400000</v>
      </c>
      <c r="E125" s="21">
        <f t="shared" si="9"/>
        <v>27</v>
      </c>
      <c r="F125" s="41">
        <f t="shared" si="10"/>
        <v>31.11111111111111</v>
      </c>
      <c r="G125" s="21">
        <f t="shared" si="13"/>
        <v>270000</v>
      </c>
      <c r="H125" s="21">
        <v>27</v>
      </c>
      <c r="K125" s="42"/>
      <c r="L125" s="21" t="s">
        <v>19</v>
      </c>
      <c r="O125" s="24">
        <v>841</v>
      </c>
      <c r="P125" s="21">
        <v>820</v>
      </c>
      <c r="Q125" s="21">
        <f t="shared" si="17"/>
        <v>830.5</v>
      </c>
      <c r="R125" s="9">
        <f>Q125*B125</f>
        <v>8305000</v>
      </c>
    </row>
    <row r="126" spans="1:18" ht="12.75">
      <c r="A126" s="21" t="s">
        <v>86</v>
      </c>
      <c r="B126" s="9">
        <v>2000</v>
      </c>
      <c r="C126" s="9">
        <v>8000</v>
      </c>
      <c r="D126" s="9">
        <f t="shared" si="16"/>
        <v>16000000</v>
      </c>
      <c r="E126" s="21">
        <f t="shared" si="9"/>
        <v>338.54</v>
      </c>
      <c r="F126" s="41">
        <f t="shared" si="10"/>
        <v>23.63088556743664</v>
      </c>
      <c r="G126" s="21">
        <f t="shared" si="13"/>
        <v>677080</v>
      </c>
      <c r="H126" s="21">
        <v>338.54</v>
      </c>
      <c r="K126" s="42"/>
      <c r="L126" s="21" t="s">
        <v>19</v>
      </c>
      <c r="O126" s="24">
        <v>8000</v>
      </c>
      <c r="P126" s="21">
        <v>7500</v>
      </c>
      <c r="Q126" s="21">
        <f t="shared" si="17"/>
        <v>7750</v>
      </c>
      <c r="R126" s="9">
        <f>Q126*B126</f>
        <v>15500000</v>
      </c>
    </row>
    <row r="127" spans="1:18" ht="12.75">
      <c r="A127" s="21" t="s">
        <v>87</v>
      </c>
      <c r="B127" s="9">
        <v>12000</v>
      </c>
      <c r="C127" s="9">
        <v>120</v>
      </c>
      <c r="D127" s="9">
        <f t="shared" si="16"/>
        <v>1440000</v>
      </c>
      <c r="E127" s="21">
        <f t="shared" si="9"/>
        <v>0</v>
      </c>
      <c r="F127" s="41" t="e">
        <f t="shared" si="10"/>
        <v>#DIV/0!</v>
      </c>
      <c r="G127" s="21">
        <f t="shared" si="13"/>
        <v>0</v>
      </c>
      <c r="H127" s="21" t="s">
        <v>69</v>
      </c>
      <c r="K127" s="42"/>
      <c r="L127" s="21" t="s">
        <v>19</v>
      </c>
      <c r="O127" s="24"/>
      <c r="R127" s="9"/>
    </row>
    <row r="128" spans="1:18" ht="12.75">
      <c r="A128" s="21" t="s">
        <v>89</v>
      </c>
      <c r="B128" s="9">
        <v>12000</v>
      </c>
      <c r="C128" s="9">
        <v>190</v>
      </c>
      <c r="D128" s="9">
        <f t="shared" si="16"/>
        <v>2280000</v>
      </c>
      <c r="E128" s="21">
        <f t="shared" si="9"/>
        <v>0</v>
      </c>
      <c r="F128" s="41" t="e">
        <f t="shared" si="10"/>
        <v>#DIV/0!</v>
      </c>
      <c r="G128" s="21">
        <f t="shared" si="13"/>
        <v>0</v>
      </c>
      <c r="H128" s="21">
        <v>0</v>
      </c>
      <c r="K128" s="42"/>
      <c r="L128" s="21" t="s">
        <v>19</v>
      </c>
      <c r="O128" s="24">
        <v>230</v>
      </c>
      <c r="P128" s="21">
        <v>188</v>
      </c>
      <c r="Q128" s="21">
        <f>(O128+P128)/2</f>
        <v>209</v>
      </c>
      <c r="R128" s="9">
        <f>Q128*B128</f>
        <v>2508000</v>
      </c>
    </row>
    <row r="129" spans="1:18" ht="12.75">
      <c r="A129" s="21" t="s">
        <v>90</v>
      </c>
      <c r="B129" s="9">
        <v>10000</v>
      </c>
      <c r="C129" s="9">
        <v>200</v>
      </c>
      <c r="D129" s="9">
        <f t="shared" si="16"/>
        <v>2000000</v>
      </c>
      <c r="E129" s="21">
        <f t="shared" si="9"/>
        <v>10.41</v>
      </c>
      <c r="F129" s="41">
        <f t="shared" si="10"/>
        <v>19.21229586935639</v>
      </c>
      <c r="G129" s="21">
        <f t="shared" si="13"/>
        <v>104100</v>
      </c>
      <c r="H129" s="21">
        <v>10.41</v>
      </c>
      <c r="L129" s="21" t="s">
        <v>19</v>
      </c>
      <c r="O129" s="21">
        <v>230</v>
      </c>
      <c r="P129" s="21">
        <v>190</v>
      </c>
      <c r="Q129" s="21">
        <f>(O129+P129)/2</f>
        <v>210</v>
      </c>
      <c r="R129" s="9">
        <f>Q129*B129</f>
        <v>2100000</v>
      </c>
    </row>
    <row r="130" spans="1:18" ht="12.75">
      <c r="A130" s="24" t="s">
        <v>91</v>
      </c>
      <c r="B130" s="9">
        <v>2000</v>
      </c>
      <c r="C130" s="9">
        <v>3100</v>
      </c>
      <c r="D130" s="9">
        <f t="shared" si="16"/>
        <v>6200000</v>
      </c>
      <c r="E130" s="21">
        <f t="shared" si="9"/>
        <v>120</v>
      </c>
      <c r="F130" s="41">
        <f t="shared" si="10"/>
        <v>25.833333333333332</v>
      </c>
      <c r="G130" s="21">
        <f t="shared" si="13"/>
        <v>240000</v>
      </c>
      <c r="H130" s="21">
        <v>120</v>
      </c>
      <c r="K130" s="42"/>
      <c r="L130" s="21" t="s">
        <v>19</v>
      </c>
      <c r="O130" s="21">
        <v>3100</v>
      </c>
      <c r="P130" s="21">
        <v>3100</v>
      </c>
      <c r="Q130" s="21">
        <f>(O130+P130)/2</f>
        <v>3100</v>
      </c>
      <c r="R130" s="9">
        <f>Q130*B130</f>
        <v>6200000</v>
      </c>
    </row>
    <row r="131" spans="1:18" ht="12.75">
      <c r="A131" s="24" t="s">
        <v>93</v>
      </c>
      <c r="B131" s="9">
        <v>5000</v>
      </c>
      <c r="C131" s="9">
        <v>75</v>
      </c>
      <c r="D131" s="9">
        <f t="shared" si="16"/>
        <v>375000</v>
      </c>
      <c r="E131" s="21">
        <f t="shared" si="9"/>
        <v>0</v>
      </c>
      <c r="F131" s="41" t="e">
        <f t="shared" si="10"/>
        <v>#DIV/0!</v>
      </c>
      <c r="G131" s="21">
        <f t="shared" si="13"/>
        <v>0</v>
      </c>
      <c r="H131" s="21" t="s">
        <v>69</v>
      </c>
      <c r="K131" s="42"/>
      <c r="L131" s="21" t="s">
        <v>19</v>
      </c>
      <c r="O131" s="24">
        <v>65</v>
      </c>
      <c r="P131" s="21">
        <v>75</v>
      </c>
      <c r="Q131" s="21">
        <f>(O131+P131)/2</f>
        <v>70</v>
      </c>
      <c r="R131" s="9">
        <f>Q131*B131</f>
        <v>350000</v>
      </c>
    </row>
    <row r="132" spans="1:18" ht="12.75">
      <c r="A132" s="21" t="s">
        <v>95</v>
      </c>
      <c r="B132" s="9">
        <v>12000</v>
      </c>
      <c r="C132" s="9">
        <v>3700</v>
      </c>
      <c r="D132" s="9">
        <f t="shared" si="16"/>
        <v>44400000</v>
      </c>
      <c r="E132" s="21">
        <f t="shared" si="9"/>
        <v>145.84</v>
      </c>
      <c r="F132" s="41">
        <f aca="true" t="shared" si="18" ref="F132:F195">C132/E132</f>
        <v>25.37026878771256</v>
      </c>
      <c r="G132" s="21">
        <f t="shared" si="13"/>
        <v>1750080</v>
      </c>
      <c r="I132" s="21">
        <v>50</v>
      </c>
      <c r="J132" s="21">
        <v>95.84</v>
      </c>
      <c r="K132" s="42"/>
      <c r="L132" s="21" t="s">
        <v>19</v>
      </c>
      <c r="O132" s="21">
        <v>4500</v>
      </c>
      <c r="P132" s="21">
        <v>3700</v>
      </c>
      <c r="Q132" s="21">
        <f aca="true" t="shared" si="19" ref="Q132:Q142">(O132+P132)/2</f>
        <v>4100</v>
      </c>
      <c r="R132" s="9">
        <f>Q132*B132</f>
        <v>49200000</v>
      </c>
    </row>
    <row r="133" spans="1:18" ht="12.75">
      <c r="A133" s="21" t="s">
        <v>96</v>
      </c>
      <c r="B133" s="9">
        <v>12000</v>
      </c>
      <c r="C133" s="9">
        <v>263</v>
      </c>
      <c r="D133" s="9">
        <f t="shared" si="16"/>
        <v>3156000</v>
      </c>
      <c r="E133" s="21">
        <f aca="true" t="shared" si="20" ref="E133:E196">SUM(H133,I133,J133)</f>
        <v>10.42</v>
      </c>
      <c r="F133" s="41">
        <f t="shared" si="18"/>
        <v>25.239923224568138</v>
      </c>
      <c r="G133" s="21">
        <f t="shared" si="13"/>
        <v>125040</v>
      </c>
      <c r="H133" s="21">
        <v>10.42</v>
      </c>
      <c r="K133" s="42"/>
      <c r="L133" s="21" t="s">
        <v>19</v>
      </c>
      <c r="O133" s="21">
        <v>267</v>
      </c>
      <c r="P133" s="21">
        <v>240</v>
      </c>
      <c r="Q133" s="21">
        <f t="shared" si="19"/>
        <v>253.5</v>
      </c>
      <c r="R133" s="9">
        <f>Q133*B133</f>
        <v>3042000</v>
      </c>
    </row>
    <row r="134" spans="1:18" ht="12.75">
      <c r="A134" s="21" t="s">
        <v>97</v>
      </c>
      <c r="B134" s="9">
        <v>4000</v>
      </c>
      <c r="C134" s="9">
        <v>13750</v>
      </c>
      <c r="D134" s="9">
        <f t="shared" si="16"/>
        <v>55000000</v>
      </c>
      <c r="E134" s="21">
        <f t="shared" si="20"/>
        <v>500</v>
      </c>
      <c r="F134" s="41">
        <f t="shared" si="18"/>
        <v>27.5</v>
      </c>
      <c r="G134" s="21">
        <f t="shared" si="13"/>
        <v>2000000</v>
      </c>
      <c r="I134" s="21">
        <v>150</v>
      </c>
      <c r="J134" s="21">
        <v>350</v>
      </c>
      <c r="K134" s="42"/>
      <c r="L134" s="21" t="s">
        <v>19</v>
      </c>
      <c r="O134" s="21">
        <v>14600</v>
      </c>
      <c r="P134" s="21">
        <v>13650</v>
      </c>
      <c r="Q134" s="21">
        <f t="shared" si="19"/>
        <v>14125</v>
      </c>
      <c r="R134" s="9">
        <f>Q134*B134</f>
        <v>56500000</v>
      </c>
    </row>
    <row r="135" spans="1:18" ht="12.75">
      <c r="A135" s="21" t="s">
        <v>98</v>
      </c>
      <c r="B135" s="9">
        <v>3000</v>
      </c>
      <c r="C135" s="9">
        <v>27225</v>
      </c>
      <c r="D135" s="9">
        <f t="shared" si="16"/>
        <v>81675000</v>
      </c>
      <c r="E135" s="21">
        <f t="shared" si="20"/>
        <v>1100</v>
      </c>
      <c r="F135" s="41">
        <f t="shared" si="18"/>
        <v>24.75</v>
      </c>
      <c r="G135" s="21">
        <f t="shared" si="13"/>
        <v>3300000</v>
      </c>
      <c r="H135" s="21">
        <v>1100</v>
      </c>
      <c r="K135" s="42"/>
      <c r="L135" s="21" t="s">
        <v>19</v>
      </c>
      <c r="O135" s="21">
        <v>30000</v>
      </c>
      <c r="P135" s="21">
        <v>25000</v>
      </c>
      <c r="Q135" s="21">
        <f t="shared" si="19"/>
        <v>27500</v>
      </c>
      <c r="R135" s="9">
        <f>Q135*B135</f>
        <v>82500000</v>
      </c>
    </row>
    <row r="136" spans="1:18" ht="12.75">
      <c r="A136" s="21" t="s">
        <v>99</v>
      </c>
      <c r="B136" s="9">
        <v>4000</v>
      </c>
      <c r="C136" s="9">
        <v>10950</v>
      </c>
      <c r="D136" s="9">
        <f t="shared" si="16"/>
        <v>43800000</v>
      </c>
      <c r="E136" s="21">
        <f t="shared" si="20"/>
        <v>400</v>
      </c>
      <c r="F136" s="41">
        <f t="shared" si="18"/>
        <v>27.375</v>
      </c>
      <c r="G136" s="21">
        <f t="shared" si="13"/>
        <v>1600000</v>
      </c>
      <c r="I136" s="21">
        <v>100</v>
      </c>
      <c r="J136" s="21">
        <v>300</v>
      </c>
      <c r="K136" s="43">
        <v>37012</v>
      </c>
      <c r="L136" s="21" t="s">
        <v>19</v>
      </c>
      <c r="O136" s="24">
        <v>12000</v>
      </c>
      <c r="P136" s="21">
        <v>11500</v>
      </c>
      <c r="Q136" s="21">
        <f t="shared" si="19"/>
        <v>11750</v>
      </c>
      <c r="R136" s="9">
        <f>Q136*B136</f>
        <v>47000000</v>
      </c>
    </row>
    <row r="137" spans="1:18" ht="12.75">
      <c r="A137" s="21" t="s">
        <v>100</v>
      </c>
      <c r="B137" s="9">
        <v>800</v>
      </c>
      <c r="C137" s="9">
        <v>32000</v>
      </c>
      <c r="D137" s="9">
        <f t="shared" si="16"/>
        <v>25600000</v>
      </c>
      <c r="E137" s="21">
        <f t="shared" si="20"/>
        <v>1250</v>
      </c>
      <c r="F137" s="41">
        <f t="shared" si="18"/>
        <v>25.6</v>
      </c>
      <c r="G137" s="21">
        <f t="shared" si="13"/>
        <v>1000000</v>
      </c>
      <c r="H137" s="21">
        <v>1250</v>
      </c>
      <c r="K137" s="42"/>
      <c r="L137" s="21" t="s">
        <v>19</v>
      </c>
      <c r="O137" s="24">
        <v>33000</v>
      </c>
      <c r="P137" s="21">
        <v>32000</v>
      </c>
      <c r="Q137" s="21">
        <f t="shared" si="19"/>
        <v>32500</v>
      </c>
      <c r="R137" s="9">
        <f>Q137*B137</f>
        <v>26000000</v>
      </c>
    </row>
    <row r="138" spans="1:18" ht="12.75">
      <c r="A138" s="21" t="s">
        <v>101</v>
      </c>
      <c r="B138" s="9">
        <v>2000</v>
      </c>
      <c r="C138" s="9">
        <v>15000</v>
      </c>
      <c r="D138" s="9">
        <f t="shared" si="16"/>
        <v>30000000</v>
      </c>
      <c r="E138" s="21">
        <f t="shared" si="20"/>
        <v>677.083</v>
      </c>
      <c r="F138" s="41">
        <f t="shared" si="18"/>
        <v>22.1538570603604</v>
      </c>
      <c r="G138" s="21">
        <f t="shared" si="13"/>
        <v>1354166</v>
      </c>
      <c r="I138" s="21">
        <v>100</v>
      </c>
      <c r="J138" s="21">
        <v>577.083</v>
      </c>
      <c r="K138" s="42"/>
      <c r="L138" s="21" t="s">
        <v>19</v>
      </c>
      <c r="O138" s="21">
        <v>15000</v>
      </c>
      <c r="P138" s="21">
        <v>15000</v>
      </c>
      <c r="Q138" s="21">
        <f t="shared" si="19"/>
        <v>15000</v>
      </c>
      <c r="R138" s="9">
        <f>Q138*B138</f>
        <v>30000000</v>
      </c>
    </row>
    <row r="139" spans="1:18" ht="12.75">
      <c r="A139" s="21" t="s">
        <v>102</v>
      </c>
      <c r="B139" s="9">
        <v>2000</v>
      </c>
      <c r="C139" s="9">
        <v>5010</v>
      </c>
      <c r="D139" s="9">
        <f t="shared" si="16"/>
        <v>10020000</v>
      </c>
      <c r="E139" s="21">
        <f t="shared" si="20"/>
        <v>182.29</v>
      </c>
      <c r="F139" s="41">
        <f t="shared" si="18"/>
        <v>27.483679850787208</v>
      </c>
      <c r="G139" s="21">
        <f t="shared" si="13"/>
        <v>364580</v>
      </c>
      <c r="H139" s="21">
        <v>182.29</v>
      </c>
      <c r="K139" s="42"/>
      <c r="L139" s="21" t="s">
        <v>19</v>
      </c>
      <c r="O139" s="21">
        <v>4905</v>
      </c>
      <c r="P139" s="21">
        <v>5010</v>
      </c>
      <c r="Q139" s="21">
        <f t="shared" si="19"/>
        <v>4957.5</v>
      </c>
      <c r="R139" s="9">
        <f>Q139*B139</f>
        <v>9915000</v>
      </c>
    </row>
    <row r="140" spans="1:18" ht="12.75">
      <c r="A140" s="21" t="s">
        <v>103</v>
      </c>
      <c r="B140" s="9">
        <v>24000</v>
      </c>
      <c r="C140" s="9">
        <v>500</v>
      </c>
      <c r="D140" s="9">
        <f t="shared" si="16"/>
        <v>12000000</v>
      </c>
      <c r="E140" s="21">
        <f t="shared" si="20"/>
        <v>18.75</v>
      </c>
      <c r="F140" s="41">
        <f t="shared" si="18"/>
        <v>26.666666666666668</v>
      </c>
      <c r="G140" s="21">
        <f t="shared" si="13"/>
        <v>450000</v>
      </c>
      <c r="H140" s="21">
        <v>18.75</v>
      </c>
      <c r="K140" s="42"/>
      <c r="L140" s="21" t="s">
        <v>19</v>
      </c>
      <c r="O140" s="21">
        <v>540</v>
      </c>
      <c r="P140" s="21">
        <v>475</v>
      </c>
      <c r="Q140" s="21">
        <f t="shared" si="19"/>
        <v>507.5</v>
      </c>
      <c r="R140" s="9">
        <f>Q140*B140</f>
        <v>12180000</v>
      </c>
    </row>
    <row r="141" spans="1:18" ht="12.75">
      <c r="A141" s="21" t="s">
        <v>104</v>
      </c>
      <c r="B141" s="9">
        <v>5000</v>
      </c>
      <c r="C141" s="9">
        <v>4600</v>
      </c>
      <c r="D141" s="9">
        <f t="shared" si="16"/>
        <v>23000000</v>
      </c>
      <c r="E141" s="21">
        <f t="shared" si="20"/>
        <v>187.5</v>
      </c>
      <c r="F141" s="41">
        <f t="shared" si="18"/>
        <v>24.533333333333335</v>
      </c>
      <c r="G141" s="21">
        <f t="shared" si="13"/>
        <v>937500</v>
      </c>
      <c r="H141" s="21">
        <v>187.5</v>
      </c>
      <c r="K141" s="42"/>
      <c r="L141" s="21" t="s">
        <v>19</v>
      </c>
      <c r="O141" s="21">
        <v>4600</v>
      </c>
      <c r="P141" s="21">
        <v>4600</v>
      </c>
      <c r="Q141" s="21">
        <f t="shared" si="19"/>
        <v>4600</v>
      </c>
      <c r="R141" s="9">
        <f>Q141*B141</f>
        <v>23000000</v>
      </c>
    </row>
    <row r="142" spans="1:18" ht="12.75">
      <c r="A142" s="21" t="s">
        <v>105</v>
      </c>
      <c r="B142" s="9">
        <v>12000</v>
      </c>
      <c r="C142" s="9">
        <v>765</v>
      </c>
      <c r="D142" s="9">
        <f t="shared" si="16"/>
        <v>9180000</v>
      </c>
      <c r="E142" s="21">
        <f t="shared" si="20"/>
        <v>35</v>
      </c>
      <c r="F142" s="41">
        <f t="shared" si="18"/>
        <v>21.857142857142858</v>
      </c>
      <c r="G142" s="21">
        <f t="shared" si="13"/>
        <v>420000</v>
      </c>
      <c r="H142" s="21">
        <v>35</v>
      </c>
      <c r="K142" s="42"/>
      <c r="L142" s="21" t="s">
        <v>19</v>
      </c>
      <c r="O142" s="21">
        <v>795</v>
      </c>
      <c r="P142" s="21">
        <v>765</v>
      </c>
      <c r="Q142" s="21">
        <f t="shared" si="19"/>
        <v>780</v>
      </c>
      <c r="R142" s="9">
        <f>Q142*B142</f>
        <v>9360000</v>
      </c>
    </row>
    <row r="143" spans="1:18" ht="12.75">
      <c r="A143" s="44" t="s">
        <v>106</v>
      </c>
      <c r="B143" s="38" t="s">
        <v>0</v>
      </c>
      <c r="C143" s="39" t="s">
        <v>6</v>
      </c>
      <c r="D143" s="39" t="s">
        <v>5</v>
      </c>
      <c r="E143" s="21">
        <f t="shared" si="20"/>
        <v>0</v>
      </c>
      <c r="F143" s="41" t="e">
        <f t="shared" si="18"/>
        <v>#VALUE!</v>
      </c>
      <c r="G143" s="21">
        <f t="shared" si="13"/>
        <v>0</v>
      </c>
      <c r="H143" s="39" t="s">
        <v>7</v>
      </c>
      <c r="I143" s="39" t="s">
        <v>8</v>
      </c>
      <c r="J143" s="39" t="s">
        <v>9</v>
      </c>
      <c r="K143" s="39" t="s">
        <v>10</v>
      </c>
      <c r="L143" s="39" t="s">
        <v>11</v>
      </c>
      <c r="M143" s="39" t="s">
        <v>12</v>
      </c>
      <c r="N143" s="39" t="s">
        <v>13</v>
      </c>
      <c r="O143" s="39" t="s">
        <v>1</v>
      </c>
      <c r="P143" s="39" t="s">
        <v>2</v>
      </c>
      <c r="Q143" s="39" t="s">
        <v>3</v>
      </c>
      <c r="R143" s="39" t="s">
        <v>4</v>
      </c>
    </row>
    <row r="144" spans="1:18" ht="12.75">
      <c r="A144" s="24" t="s">
        <v>107</v>
      </c>
      <c r="B144" s="9">
        <v>12000</v>
      </c>
      <c r="C144" s="9">
        <v>10</v>
      </c>
      <c r="D144" s="9">
        <f aca="true" t="shared" si="21" ref="D144:D149">PRODUCT(B144,C144)</f>
        <v>120000</v>
      </c>
      <c r="E144" s="21">
        <f t="shared" si="20"/>
        <v>0</v>
      </c>
      <c r="F144" s="41" t="e">
        <f t="shared" si="18"/>
        <v>#DIV/0!</v>
      </c>
      <c r="G144" s="21">
        <f t="shared" si="13"/>
        <v>0</v>
      </c>
      <c r="H144" s="21">
        <v>0</v>
      </c>
      <c r="K144" s="42"/>
      <c r="L144" s="21" t="s">
        <v>19</v>
      </c>
      <c r="O144" s="21">
        <v>7</v>
      </c>
      <c r="P144" s="21">
        <v>11</v>
      </c>
      <c r="Q144" s="21">
        <f>(O144+P144)/2</f>
        <v>9</v>
      </c>
      <c r="R144" s="9">
        <f>Q144*B144</f>
        <v>108000</v>
      </c>
    </row>
    <row r="145" spans="1:18" ht="12.75">
      <c r="A145" s="24" t="s">
        <v>111</v>
      </c>
      <c r="B145" s="9">
        <v>10695</v>
      </c>
      <c r="C145" s="9">
        <v>2785</v>
      </c>
      <c r="D145" s="9">
        <f t="shared" si="21"/>
        <v>29785575</v>
      </c>
      <c r="E145" s="21">
        <f t="shared" si="20"/>
        <v>91.47999999999999</v>
      </c>
      <c r="F145" s="41">
        <f t="shared" si="18"/>
        <v>30.443812855268913</v>
      </c>
      <c r="G145" s="21">
        <f t="shared" si="13"/>
        <v>978378.5999999999</v>
      </c>
      <c r="I145" s="21">
        <v>35</v>
      </c>
      <c r="J145" s="21">
        <v>56.48</v>
      </c>
      <c r="K145" s="42"/>
      <c r="L145" s="21" t="s">
        <v>19</v>
      </c>
      <c r="M145" s="21" t="s">
        <v>112</v>
      </c>
      <c r="R145" s="9"/>
    </row>
    <row r="146" spans="1:18" ht="12.75">
      <c r="A146" s="24" t="s">
        <v>115</v>
      </c>
      <c r="B146" s="9">
        <v>60000</v>
      </c>
      <c r="C146" s="9">
        <v>4.25</v>
      </c>
      <c r="D146" s="9">
        <f t="shared" si="21"/>
        <v>255000</v>
      </c>
      <c r="E146" s="21">
        <f t="shared" si="20"/>
        <v>0</v>
      </c>
      <c r="F146" s="41" t="e">
        <f t="shared" si="18"/>
        <v>#DIV/0!</v>
      </c>
      <c r="G146" s="21">
        <f t="shared" si="13"/>
        <v>0</v>
      </c>
      <c r="H146" s="21">
        <v>0</v>
      </c>
      <c r="K146" s="42"/>
      <c r="L146" s="21" t="s">
        <v>19</v>
      </c>
      <c r="N146" s="21" t="s">
        <v>39</v>
      </c>
      <c r="O146" s="24">
        <v>5</v>
      </c>
      <c r="P146" s="21">
        <v>4</v>
      </c>
      <c r="Q146" s="21">
        <f>(O146+P146)/2</f>
        <v>4.5</v>
      </c>
      <c r="R146" s="9">
        <f>Q146*B146</f>
        <v>270000</v>
      </c>
    </row>
    <row r="147" spans="1:18" ht="12.75">
      <c r="A147" s="24" t="s">
        <v>116</v>
      </c>
      <c r="B147" s="9">
        <v>4000</v>
      </c>
      <c r="C147" s="9">
        <v>95</v>
      </c>
      <c r="D147" s="9">
        <f t="shared" si="21"/>
        <v>380000</v>
      </c>
      <c r="E147" s="21">
        <f t="shared" si="20"/>
        <v>0</v>
      </c>
      <c r="F147" s="41" t="e">
        <f t="shared" si="18"/>
        <v>#DIV/0!</v>
      </c>
      <c r="G147" s="21">
        <f t="shared" si="13"/>
        <v>0</v>
      </c>
      <c r="H147" s="21">
        <v>0</v>
      </c>
      <c r="K147" s="42"/>
      <c r="L147" s="21" t="s">
        <v>19</v>
      </c>
      <c r="M147" s="21" t="s">
        <v>110</v>
      </c>
      <c r="N147" s="21" t="s">
        <v>39</v>
      </c>
      <c r="O147" s="24"/>
      <c r="R147" s="9"/>
    </row>
    <row r="148" spans="1:18" ht="12.75">
      <c r="A148" s="24" t="s">
        <v>117</v>
      </c>
      <c r="B148" s="9">
        <v>600000</v>
      </c>
      <c r="C148" s="9">
        <v>9.5</v>
      </c>
      <c r="D148" s="9">
        <f t="shared" si="21"/>
        <v>5700000</v>
      </c>
      <c r="E148" s="21">
        <f t="shared" si="20"/>
        <v>0</v>
      </c>
      <c r="F148" s="41" t="e">
        <f t="shared" si="18"/>
        <v>#DIV/0!</v>
      </c>
      <c r="G148" s="21">
        <f t="shared" si="13"/>
        <v>0</v>
      </c>
      <c r="H148" s="21">
        <v>0</v>
      </c>
      <c r="K148" s="42"/>
      <c r="L148" s="21" t="s">
        <v>19</v>
      </c>
      <c r="O148" s="21">
        <v>15</v>
      </c>
      <c r="P148" s="21">
        <v>5</v>
      </c>
      <c r="Q148" s="21">
        <f>(O148+P148)/2</f>
        <v>10</v>
      </c>
      <c r="R148" s="9">
        <f>Q148*B148</f>
        <v>6000000</v>
      </c>
    </row>
    <row r="149" spans="1:18" ht="12.75">
      <c r="A149" s="24" t="s">
        <v>118</v>
      </c>
      <c r="B149" s="9">
        <v>9000</v>
      </c>
      <c r="C149" s="9">
        <v>90</v>
      </c>
      <c r="D149" s="9">
        <f t="shared" si="21"/>
        <v>810000</v>
      </c>
      <c r="E149" s="21">
        <f t="shared" si="20"/>
        <v>0</v>
      </c>
      <c r="F149" s="41" t="e">
        <f t="shared" si="18"/>
        <v>#DIV/0!</v>
      </c>
      <c r="G149" s="21">
        <f t="shared" si="13"/>
        <v>0</v>
      </c>
      <c r="H149" s="21">
        <v>0</v>
      </c>
      <c r="K149" s="42"/>
      <c r="L149" s="21" t="s">
        <v>19</v>
      </c>
      <c r="M149" s="21" t="s">
        <v>110</v>
      </c>
      <c r="R149" s="9"/>
    </row>
    <row r="150" spans="1:18" ht="12.75">
      <c r="A150" s="44" t="s">
        <v>119</v>
      </c>
      <c r="B150" s="38" t="s">
        <v>0</v>
      </c>
      <c r="C150" s="39" t="s">
        <v>6</v>
      </c>
      <c r="D150" s="39" t="s">
        <v>5</v>
      </c>
      <c r="E150" s="21">
        <f t="shared" si="20"/>
        <v>0</v>
      </c>
      <c r="F150" s="41" t="e">
        <f t="shared" si="18"/>
        <v>#VALUE!</v>
      </c>
      <c r="G150" s="21">
        <f t="shared" si="13"/>
        <v>0</v>
      </c>
      <c r="H150" s="39" t="s">
        <v>7</v>
      </c>
      <c r="I150" s="39" t="s">
        <v>8</v>
      </c>
      <c r="J150" s="39" t="s">
        <v>9</v>
      </c>
      <c r="K150" s="39" t="s">
        <v>10</v>
      </c>
      <c r="L150" s="39" t="s">
        <v>11</v>
      </c>
      <c r="M150" s="39" t="s">
        <v>12</v>
      </c>
      <c r="N150" s="39" t="s">
        <v>13</v>
      </c>
      <c r="O150" s="39" t="s">
        <v>1</v>
      </c>
      <c r="P150" s="39" t="s">
        <v>2</v>
      </c>
      <c r="Q150" s="39" t="s">
        <v>3</v>
      </c>
      <c r="R150" s="39" t="s">
        <v>4</v>
      </c>
    </row>
    <row r="151" spans="1:18" ht="12.75">
      <c r="A151" s="50" t="s">
        <v>120</v>
      </c>
      <c r="B151" s="51">
        <v>15264</v>
      </c>
      <c r="C151" s="52">
        <v>590</v>
      </c>
      <c r="D151" s="9">
        <f aca="true" t="shared" si="22" ref="D151:D175">PRODUCT(B151,C151)</f>
        <v>9005760</v>
      </c>
      <c r="E151" s="21">
        <f t="shared" si="20"/>
        <v>25</v>
      </c>
      <c r="F151" s="41">
        <f t="shared" si="18"/>
        <v>23.6</v>
      </c>
      <c r="G151" s="21">
        <f t="shared" si="13"/>
        <v>381600</v>
      </c>
      <c r="H151" s="52"/>
      <c r="I151" s="52">
        <v>12.5</v>
      </c>
      <c r="J151" s="52">
        <v>12.5</v>
      </c>
      <c r="K151" s="52"/>
      <c r="L151" s="52" t="s">
        <v>19</v>
      </c>
      <c r="M151" s="52" t="s">
        <v>114</v>
      </c>
      <c r="N151" s="52"/>
      <c r="O151" s="14"/>
      <c r="P151" s="52"/>
      <c r="Q151" s="52"/>
      <c r="R151" s="52"/>
    </row>
    <row r="152" spans="1:18" ht="12.75">
      <c r="A152" s="50" t="s">
        <v>121</v>
      </c>
      <c r="B152" s="51">
        <v>123000</v>
      </c>
      <c r="C152" s="52">
        <v>460</v>
      </c>
      <c r="D152" s="9">
        <f t="shared" si="22"/>
        <v>56580000</v>
      </c>
      <c r="E152" s="21">
        <f t="shared" si="20"/>
        <v>15</v>
      </c>
      <c r="F152" s="41">
        <f t="shared" si="18"/>
        <v>30.666666666666668</v>
      </c>
      <c r="G152" s="21">
        <f aca="true" t="shared" si="23" ref="G152:G215">PRODUCT(B152,E152)</f>
        <v>1845000</v>
      </c>
      <c r="H152" s="52"/>
      <c r="I152" s="52">
        <v>7.5</v>
      </c>
      <c r="J152" s="52">
        <v>7.5</v>
      </c>
      <c r="K152" s="52"/>
      <c r="L152" s="52" t="s">
        <v>19</v>
      </c>
      <c r="M152" s="52" t="s">
        <v>114</v>
      </c>
      <c r="N152" s="52"/>
      <c r="O152" s="14"/>
      <c r="P152" s="52"/>
      <c r="Q152" s="52"/>
      <c r="R152" s="52"/>
    </row>
    <row r="153" spans="1:18" ht="12.75">
      <c r="A153" s="50" t="s">
        <v>122</v>
      </c>
      <c r="B153" s="51">
        <v>43670</v>
      </c>
      <c r="C153" s="52">
        <v>622</v>
      </c>
      <c r="D153" s="9">
        <f t="shared" si="22"/>
        <v>27162740</v>
      </c>
      <c r="E153" s="21">
        <f t="shared" si="20"/>
        <v>25</v>
      </c>
      <c r="F153" s="41">
        <f t="shared" si="18"/>
        <v>24.88</v>
      </c>
      <c r="G153" s="21">
        <f t="shared" si="23"/>
        <v>1091750</v>
      </c>
      <c r="H153" s="52"/>
      <c r="I153" s="52">
        <v>12.5</v>
      </c>
      <c r="J153" s="52">
        <v>12.5</v>
      </c>
      <c r="K153" s="52"/>
      <c r="L153" s="52" t="s">
        <v>19</v>
      </c>
      <c r="M153" s="52"/>
      <c r="N153" s="52"/>
      <c r="O153" s="14"/>
      <c r="P153" s="52"/>
      <c r="Q153" s="52"/>
      <c r="R153" s="52"/>
    </row>
    <row r="154" spans="1:18" ht="12.75">
      <c r="A154" s="21" t="s">
        <v>124</v>
      </c>
      <c r="B154" s="9">
        <v>4000</v>
      </c>
      <c r="C154" s="9">
        <v>600</v>
      </c>
      <c r="D154" s="9">
        <f t="shared" si="22"/>
        <v>2400000</v>
      </c>
      <c r="E154" s="21">
        <f t="shared" si="20"/>
        <v>25</v>
      </c>
      <c r="F154" s="41">
        <f t="shared" si="18"/>
        <v>24</v>
      </c>
      <c r="G154" s="21">
        <f t="shared" si="23"/>
        <v>100000</v>
      </c>
      <c r="I154" s="21">
        <v>12.5</v>
      </c>
      <c r="J154" s="21">
        <v>12.5</v>
      </c>
      <c r="K154" s="42"/>
      <c r="L154" s="21" t="s">
        <v>19</v>
      </c>
      <c r="O154" s="24">
        <v>600</v>
      </c>
      <c r="P154" s="21">
        <v>550</v>
      </c>
      <c r="Q154" s="21">
        <f>(O154+P154)/2</f>
        <v>575</v>
      </c>
      <c r="R154" s="9">
        <f>Q154*B154</f>
        <v>2300000</v>
      </c>
    </row>
    <row r="155" spans="1:18" ht="12.75">
      <c r="A155" s="21" t="s">
        <v>582</v>
      </c>
      <c r="B155" s="9">
        <v>24000</v>
      </c>
      <c r="C155" s="9">
        <v>530</v>
      </c>
      <c r="D155" s="9">
        <f t="shared" si="22"/>
        <v>12720000</v>
      </c>
      <c r="E155" s="21">
        <f t="shared" si="20"/>
        <v>5</v>
      </c>
      <c r="F155" s="41">
        <f t="shared" si="18"/>
        <v>106</v>
      </c>
      <c r="G155" s="21">
        <f t="shared" si="23"/>
        <v>120000</v>
      </c>
      <c r="J155" s="21">
        <v>5</v>
      </c>
      <c r="K155" s="42"/>
      <c r="L155" s="21" t="s">
        <v>19</v>
      </c>
      <c r="O155" s="24">
        <v>500</v>
      </c>
      <c r="P155" s="21">
        <v>500</v>
      </c>
      <c r="Q155" s="21">
        <f>(O155+P155)/2</f>
        <v>500</v>
      </c>
      <c r="R155" s="9">
        <f>Q155*B155</f>
        <v>12000000</v>
      </c>
    </row>
    <row r="156" spans="1:18" ht="12.75">
      <c r="A156" s="24" t="s">
        <v>126</v>
      </c>
      <c r="B156" s="32">
        <v>8000</v>
      </c>
      <c r="C156" s="32"/>
      <c r="D156" s="9">
        <f t="shared" si="22"/>
        <v>8000</v>
      </c>
      <c r="E156" s="21">
        <f t="shared" si="20"/>
        <v>23</v>
      </c>
      <c r="F156" s="41">
        <f t="shared" si="18"/>
        <v>0</v>
      </c>
      <c r="G156" s="21">
        <f t="shared" si="23"/>
        <v>184000</v>
      </c>
      <c r="I156" s="21">
        <v>10</v>
      </c>
      <c r="J156" s="21">
        <v>13</v>
      </c>
      <c r="K156" s="53"/>
      <c r="L156" s="21" t="s">
        <v>19</v>
      </c>
      <c r="O156" s="24"/>
      <c r="P156" s="24"/>
      <c r="Q156" s="24">
        <v>424.37</v>
      </c>
      <c r="R156" s="32">
        <f>Q156*B156</f>
        <v>3394960</v>
      </c>
    </row>
    <row r="157" spans="1:18" ht="12.75">
      <c r="A157" s="21" t="s">
        <v>127</v>
      </c>
      <c r="B157" s="9">
        <v>10162</v>
      </c>
      <c r="C157" s="9">
        <v>675</v>
      </c>
      <c r="D157" s="9">
        <f t="shared" si="22"/>
        <v>6859350</v>
      </c>
      <c r="E157" s="21">
        <f t="shared" si="20"/>
        <v>29.6</v>
      </c>
      <c r="F157" s="41">
        <f t="shared" si="18"/>
        <v>22.804054054054053</v>
      </c>
      <c r="G157" s="21">
        <f t="shared" si="23"/>
        <v>300795.2</v>
      </c>
      <c r="I157" s="21">
        <v>14.8</v>
      </c>
      <c r="J157" s="21">
        <v>14.8</v>
      </c>
      <c r="K157" s="42"/>
      <c r="L157" s="21" t="s">
        <v>19</v>
      </c>
      <c r="O157" s="21">
        <v>700</v>
      </c>
      <c r="P157" s="21">
        <v>645</v>
      </c>
      <c r="Q157" s="21">
        <f>(O157+P157)/2</f>
        <v>672.5</v>
      </c>
      <c r="R157" s="9">
        <f>Q157*B157</f>
        <v>6833945</v>
      </c>
    </row>
    <row r="158" spans="1:18" ht="12.75">
      <c r="A158" s="24" t="s">
        <v>128</v>
      </c>
      <c r="B158" s="9">
        <v>6000</v>
      </c>
      <c r="C158" s="9">
        <v>285</v>
      </c>
      <c r="D158" s="9">
        <f t="shared" si="22"/>
        <v>1710000</v>
      </c>
      <c r="E158" s="21">
        <f t="shared" si="20"/>
        <v>15</v>
      </c>
      <c r="F158" s="41">
        <f t="shared" si="18"/>
        <v>19</v>
      </c>
      <c r="G158" s="21">
        <f t="shared" si="23"/>
        <v>90000</v>
      </c>
      <c r="I158" s="21">
        <v>10</v>
      </c>
      <c r="J158" s="21">
        <v>5</v>
      </c>
      <c r="K158" s="42"/>
      <c r="L158" s="21" t="s">
        <v>19</v>
      </c>
      <c r="O158" s="21">
        <v>471</v>
      </c>
      <c r="P158" s="21">
        <v>280</v>
      </c>
      <c r="Q158" s="21">
        <f>(O158+P158)/2</f>
        <v>375.5</v>
      </c>
      <c r="R158" s="9">
        <f>Q158*B158</f>
        <v>2253000</v>
      </c>
    </row>
    <row r="159" spans="1:18" ht="12.75">
      <c r="A159" s="21" t="s">
        <v>130</v>
      </c>
      <c r="B159" s="9">
        <v>9000</v>
      </c>
      <c r="C159" s="9">
        <v>340</v>
      </c>
      <c r="D159" s="9">
        <f t="shared" si="22"/>
        <v>3060000</v>
      </c>
      <c r="E159" s="21">
        <f t="shared" si="20"/>
        <v>8.5</v>
      </c>
      <c r="F159" s="41">
        <f t="shared" si="18"/>
        <v>40</v>
      </c>
      <c r="G159" s="21">
        <f t="shared" si="23"/>
        <v>76500</v>
      </c>
      <c r="I159" s="21">
        <v>8.5</v>
      </c>
      <c r="J159" s="21" t="s">
        <v>69</v>
      </c>
      <c r="K159" s="43">
        <v>36708</v>
      </c>
      <c r="L159" s="21" t="s">
        <v>19</v>
      </c>
      <c r="O159" s="21">
        <v>350</v>
      </c>
      <c r="P159" s="21">
        <v>300</v>
      </c>
      <c r="Q159" s="21">
        <f>(O159+P159)/2</f>
        <v>325</v>
      </c>
      <c r="R159" s="9">
        <f>Q159*B159</f>
        <v>2925000</v>
      </c>
    </row>
    <row r="160" spans="1:18" ht="12.75">
      <c r="A160" s="21" t="s">
        <v>131</v>
      </c>
      <c r="B160" s="9">
        <v>24000</v>
      </c>
      <c r="C160" s="9">
        <v>418</v>
      </c>
      <c r="D160" s="9">
        <f t="shared" si="22"/>
        <v>10032000</v>
      </c>
      <c r="E160" s="21">
        <f t="shared" si="20"/>
        <v>20</v>
      </c>
      <c r="F160" s="41">
        <f t="shared" si="18"/>
        <v>20.9</v>
      </c>
      <c r="G160" s="21">
        <f t="shared" si="23"/>
        <v>480000</v>
      </c>
      <c r="I160" s="21">
        <v>10</v>
      </c>
      <c r="J160" s="21">
        <v>10</v>
      </c>
      <c r="K160" s="42"/>
      <c r="L160" s="21" t="s">
        <v>19</v>
      </c>
      <c r="O160" s="24">
        <v>515</v>
      </c>
      <c r="P160" s="21">
        <v>390</v>
      </c>
      <c r="Q160" s="21">
        <f>(O160+P160)/2</f>
        <v>452.5</v>
      </c>
      <c r="R160" s="9">
        <f>Q160*B160</f>
        <v>10860000</v>
      </c>
    </row>
    <row r="161" spans="1:18" ht="12.75">
      <c r="A161" s="21" t="s">
        <v>132</v>
      </c>
      <c r="B161" s="9">
        <v>50000</v>
      </c>
      <c r="C161" s="9">
        <v>580</v>
      </c>
      <c r="D161" s="9">
        <f t="shared" si="22"/>
        <v>29000000</v>
      </c>
      <c r="E161" s="21">
        <f t="shared" si="20"/>
        <v>12.25</v>
      </c>
      <c r="F161" s="41">
        <f t="shared" si="18"/>
        <v>47.3469387755102</v>
      </c>
      <c r="G161" s="21">
        <f t="shared" si="23"/>
        <v>612500</v>
      </c>
      <c r="H161" s="21">
        <v>12.25</v>
      </c>
      <c r="K161" s="42"/>
      <c r="L161" s="21" t="s">
        <v>19</v>
      </c>
      <c r="O161" s="21">
        <v>604</v>
      </c>
      <c r="P161" s="21">
        <v>570</v>
      </c>
      <c r="Q161" s="21">
        <f>(O161+P161)/2</f>
        <v>587</v>
      </c>
      <c r="R161" s="9">
        <f>Q161*B161</f>
        <v>29350000</v>
      </c>
    </row>
    <row r="162" spans="1:18" ht="12.75">
      <c r="A162" s="21" t="s">
        <v>136</v>
      </c>
      <c r="B162" s="9">
        <v>10800</v>
      </c>
      <c r="C162" s="9"/>
      <c r="D162" s="9">
        <f t="shared" si="22"/>
        <v>10800</v>
      </c>
      <c r="E162" s="21">
        <f t="shared" si="20"/>
        <v>23.5</v>
      </c>
      <c r="F162" s="41">
        <f t="shared" si="18"/>
        <v>0</v>
      </c>
      <c r="G162" s="21">
        <f t="shared" si="23"/>
        <v>253800</v>
      </c>
      <c r="H162" s="21">
        <v>23.5</v>
      </c>
      <c r="K162" s="43"/>
      <c r="L162" s="21" t="s">
        <v>19</v>
      </c>
      <c r="M162" s="21" t="s">
        <v>137</v>
      </c>
      <c r="R162" s="9"/>
    </row>
    <row r="163" spans="1:18" ht="12.75">
      <c r="A163" s="21" t="s">
        <v>138</v>
      </c>
      <c r="B163" s="9">
        <v>7000</v>
      </c>
      <c r="C163" s="9"/>
      <c r="D163" s="9">
        <f t="shared" si="22"/>
        <v>7000</v>
      </c>
      <c r="E163" s="21">
        <f t="shared" si="20"/>
        <v>0</v>
      </c>
      <c r="F163" s="41" t="e">
        <f t="shared" si="18"/>
        <v>#DIV/0!</v>
      </c>
      <c r="G163" s="21">
        <f t="shared" si="23"/>
        <v>0</v>
      </c>
      <c r="H163" s="21">
        <v>0</v>
      </c>
      <c r="K163" s="43"/>
      <c r="L163" s="21" t="s">
        <v>19</v>
      </c>
      <c r="R163" s="9"/>
    </row>
    <row r="164" spans="1:18" ht="12.75">
      <c r="A164" s="21" t="s">
        <v>139</v>
      </c>
      <c r="B164" s="9">
        <v>8000</v>
      </c>
      <c r="C164" s="9">
        <v>552</v>
      </c>
      <c r="D164" s="9">
        <f t="shared" si="22"/>
        <v>4416000</v>
      </c>
      <c r="E164" s="21">
        <f t="shared" si="20"/>
        <v>0</v>
      </c>
      <c r="F164" s="41" t="e">
        <f t="shared" si="18"/>
        <v>#DIV/0!</v>
      </c>
      <c r="G164" s="21">
        <f t="shared" si="23"/>
        <v>0</v>
      </c>
      <c r="H164" s="21" t="s">
        <v>69</v>
      </c>
      <c r="K164" s="43"/>
      <c r="L164" s="21" t="s">
        <v>19</v>
      </c>
      <c r="R164" s="9"/>
    </row>
    <row r="165" spans="1:18" ht="12.75">
      <c r="A165" s="24" t="s">
        <v>140</v>
      </c>
      <c r="B165" s="9">
        <v>20000</v>
      </c>
      <c r="C165" s="9">
        <v>580</v>
      </c>
      <c r="D165" s="9">
        <f t="shared" si="22"/>
        <v>11600000</v>
      </c>
      <c r="E165" s="21">
        <f t="shared" si="20"/>
        <v>22.5</v>
      </c>
      <c r="F165" s="41">
        <f t="shared" si="18"/>
        <v>25.77777777777778</v>
      </c>
      <c r="G165" s="21">
        <f t="shared" si="23"/>
        <v>450000</v>
      </c>
      <c r="I165" s="21">
        <v>11.25</v>
      </c>
      <c r="J165" s="21">
        <v>11.25</v>
      </c>
      <c r="K165" s="43">
        <v>36982</v>
      </c>
      <c r="L165" s="21" t="s">
        <v>19</v>
      </c>
      <c r="O165" s="24">
        <v>580</v>
      </c>
      <c r="P165" s="21">
        <v>551</v>
      </c>
      <c r="Q165" s="21">
        <f>(O165+P165)/2</f>
        <v>565.5</v>
      </c>
      <c r="R165" s="9">
        <f>Q165*B165</f>
        <v>11310000</v>
      </c>
    </row>
    <row r="166" spans="1:18" ht="12.75">
      <c r="A166" s="24" t="s">
        <v>141</v>
      </c>
      <c r="B166" s="9">
        <v>20000</v>
      </c>
      <c r="C166" s="9">
        <v>169.5</v>
      </c>
      <c r="D166" s="9">
        <f t="shared" si="22"/>
        <v>3390000</v>
      </c>
      <c r="E166" s="21">
        <f t="shared" si="20"/>
        <v>0</v>
      </c>
      <c r="F166" s="41" t="e">
        <f t="shared" si="18"/>
        <v>#DIV/0!</v>
      </c>
      <c r="G166" s="21">
        <f t="shared" si="23"/>
        <v>0</v>
      </c>
      <c r="H166" s="21">
        <v>0</v>
      </c>
      <c r="K166" s="42"/>
      <c r="L166" s="21" t="s">
        <v>19</v>
      </c>
      <c r="O166" s="21">
        <v>196</v>
      </c>
      <c r="P166" s="21">
        <v>170</v>
      </c>
      <c r="Q166" s="21">
        <f>(O166+P166)/2</f>
        <v>183</v>
      </c>
      <c r="R166" s="9">
        <f>Q166*B166</f>
        <v>3660000</v>
      </c>
    </row>
    <row r="167" spans="1:18" ht="12.75">
      <c r="A167" s="24" t="s">
        <v>143</v>
      </c>
      <c r="B167" s="9">
        <v>13340</v>
      </c>
      <c r="C167" s="9">
        <v>700</v>
      </c>
      <c r="D167" s="9">
        <f t="shared" si="22"/>
        <v>9338000</v>
      </c>
      <c r="E167" s="21">
        <f t="shared" si="20"/>
        <v>25</v>
      </c>
      <c r="F167" s="41">
        <f t="shared" si="18"/>
        <v>28</v>
      </c>
      <c r="G167" s="21">
        <f t="shared" si="23"/>
        <v>333500</v>
      </c>
      <c r="H167" s="21">
        <v>25</v>
      </c>
      <c r="K167" s="42"/>
      <c r="L167" s="21" t="s">
        <v>19</v>
      </c>
      <c r="M167" s="21" t="s">
        <v>112</v>
      </c>
      <c r="R167" s="9"/>
    </row>
    <row r="168" spans="1:18" ht="12.75">
      <c r="A168" s="21" t="s">
        <v>144</v>
      </c>
      <c r="B168" s="9">
        <v>1800</v>
      </c>
      <c r="C168" s="9"/>
      <c r="D168" s="9">
        <f t="shared" si="22"/>
        <v>1800</v>
      </c>
      <c r="E168" s="21">
        <f t="shared" si="20"/>
        <v>0</v>
      </c>
      <c r="F168" s="41" t="e">
        <f t="shared" si="18"/>
        <v>#DIV/0!</v>
      </c>
      <c r="G168" s="21">
        <f t="shared" si="23"/>
        <v>0</v>
      </c>
      <c r="H168" s="21" t="s">
        <v>69</v>
      </c>
      <c r="K168" s="42"/>
      <c r="L168" s="21" t="s">
        <v>19</v>
      </c>
      <c r="O168" s="24"/>
      <c r="Q168" s="21">
        <v>546.66</v>
      </c>
      <c r="R168" s="9">
        <f>Q168*B168</f>
        <v>983988</v>
      </c>
    </row>
    <row r="169" spans="1:18" ht="12.75">
      <c r="A169" s="24" t="s">
        <v>146</v>
      </c>
      <c r="B169" s="9">
        <v>18508</v>
      </c>
      <c r="C169" s="9">
        <v>1830</v>
      </c>
      <c r="D169" s="9">
        <f t="shared" si="22"/>
        <v>33869640</v>
      </c>
      <c r="E169" s="21">
        <f t="shared" si="20"/>
        <v>58</v>
      </c>
      <c r="F169" s="41">
        <f t="shared" si="18"/>
        <v>31.551724137931036</v>
      </c>
      <c r="G169" s="21">
        <f t="shared" si="23"/>
        <v>1073464</v>
      </c>
      <c r="I169" s="21">
        <v>12</v>
      </c>
      <c r="J169" s="21">
        <v>46</v>
      </c>
      <c r="K169" s="42"/>
      <c r="L169" s="21" t="s">
        <v>19</v>
      </c>
      <c r="M169" s="21" t="s">
        <v>112</v>
      </c>
      <c r="R169" s="9"/>
    </row>
    <row r="170" spans="1:18" ht="12.75">
      <c r="A170" s="24" t="s">
        <v>150</v>
      </c>
      <c r="B170" s="9">
        <v>36955</v>
      </c>
      <c r="C170" s="9">
        <v>572</v>
      </c>
      <c r="D170" s="9">
        <f t="shared" si="22"/>
        <v>21138260</v>
      </c>
      <c r="E170" s="21">
        <f t="shared" si="20"/>
        <v>21</v>
      </c>
      <c r="F170" s="41">
        <f t="shared" si="18"/>
        <v>27.238095238095237</v>
      </c>
      <c r="G170" s="21">
        <f t="shared" si="23"/>
        <v>776055</v>
      </c>
      <c r="H170" s="21">
        <v>21</v>
      </c>
      <c r="K170" s="43"/>
      <c r="L170" s="21" t="s">
        <v>19</v>
      </c>
      <c r="M170" s="21" t="s">
        <v>112</v>
      </c>
      <c r="O170" s="24"/>
      <c r="R170" s="9"/>
    </row>
    <row r="171" spans="1:18" ht="12.75">
      <c r="A171" s="24" t="s">
        <v>153</v>
      </c>
      <c r="B171" s="9">
        <v>14400</v>
      </c>
      <c r="C171" s="9">
        <v>470</v>
      </c>
      <c r="D171" s="9">
        <f t="shared" si="22"/>
        <v>6768000</v>
      </c>
      <c r="E171" s="21">
        <f t="shared" si="20"/>
        <v>24.3</v>
      </c>
      <c r="F171" s="41">
        <f t="shared" si="18"/>
        <v>19.34156378600823</v>
      </c>
      <c r="G171" s="21">
        <f t="shared" si="23"/>
        <v>349920</v>
      </c>
      <c r="I171" s="21">
        <v>12.15</v>
      </c>
      <c r="J171" s="21">
        <v>12.15</v>
      </c>
      <c r="K171" s="42"/>
      <c r="L171" s="21" t="s">
        <v>19</v>
      </c>
      <c r="O171" s="21">
        <v>520</v>
      </c>
      <c r="P171" s="21">
        <v>470</v>
      </c>
      <c r="Q171" s="21">
        <f>(O171+P171)/2</f>
        <v>495</v>
      </c>
      <c r="R171" s="9">
        <f>Q171*B171</f>
        <v>7128000</v>
      </c>
    </row>
    <row r="172" spans="1:18" ht="12.75">
      <c r="A172" s="21" t="s">
        <v>583</v>
      </c>
      <c r="B172" s="9">
        <v>12000</v>
      </c>
      <c r="C172" s="9">
        <v>421</v>
      </c>
      <c r="D172" s="9">
        <f t="shared" si="22"/>
        <v>5052000</v>
      </c>
      <c r="E172" s="21">
        <f t="shared" si="20"/>
        <v>25</v>
      </c>
      <c r="F172" s="41">
        <f t="shared" si="18"/>
        <v>16.84</v>
      </c>
      <c r="G172" s="21">
        <f t="shared" si="23"/>
        <v>300000</v>
      </c>
      <c r="I172" s="21">
        <v>10</v>
      </c>
      <c r="J172" s="21">
        <v>15</v>
      </c>
      <c r="K172" s="42"/>
      <c r="L172" s="21" t="s">
        <v>19</v>
      </c>
      <c r="O172" s="21">
        <v>615</v>
      </c>
      <c r="P172" s="21">
        <v>375</v>
      </c>
      <c r="Q172" s="21">
        <f>(O172+P172)/2</f>
        <v>495</v>
      </c>
      <c r="R172" s="9">
        <f>Q172*B172</f>
        <v>5940000</v>
      </c>
    </row>
    <row r="173" spans="1:18" ht="12.75">
      <c r="A173" s="21" t="s">
        <v>157</v>
      </c>
      <c r="B173" s="9">
        <v>6000</v>
      </c>
      <c r="C173" s="9">
        <v>470</v>
      </c>
      <c r="D173" s="9">
        <f t="shared" si="22"/>
        <v>2820000</v>
      </c>
      <c r="E173" s="21">
        <f t="shared" si="20"/>
        <v>20</v>
      </c>
      <c r="F173" s="41">
        <f t="shared" si="18"/>
        <v>23.5</v>
      </c>
      <c r="G173" s="21">
        <f t="shared" si="23"/>
        <v>120000</v>
      </c>
      <c r="I173" s="21">
        <v>10</v>
      </c>
      <c r="J173" s="21">
        <v>10</v>
      </c>
      <c r="K173" s="43">
        <v>36951</v>
      </c>
      <c r="L173" s="21" t="s">
        <v>19</v>
      </c>
      <c r="O173" s="21">
        <v>470</v>
      </c>
      <c r="P173" s="21">
        <v>470</v>
      </c>
      <c r="Q173" s="21">
        <f>(O173+P173)/2</f>
        <v>470</v>
      </c>
      <c r="R173" s="9">
        <f>Q173*B173</f>
        <v>2820000</v>
      </c>
    </row>
    <row r="174" spans="1:18" ht="12.75">
      <c r="A174" s="21" t="s">
        <v>158</v>
      </c>
      <c r="B174" s="9">
        <v>10000</v>
      </c>
      <c r="C174" s="9">
        <v>815</v>
      </c>
      <c r="D174" s="9">
        <f t="shared" si="22"/>
        <v>8150000</v>
      </c>
      <c r="E174" s="21">
        <f t="shared" si="20"/>
        <v>30</v>
      </c>
      <c r="F174" s="41">
        <f t="shared" si="18"/>
        <v>27.166666666666668</v>
      </c>
      <c r="G174" s="21">
        <f t="shared" si="23"/>
        <v>300000</v>
      </c>
      <c r="I174" s="21">
        <v>15</v>
      </c>
      <c r="J174" s="21">
        <v>15</v>
      </c>
      <c r="K174" s="42"/>
      <c r="L174" s="21" t="s">
        <v>19</v>
      </c>
      <c r="O174" s="21">
        <v>820</v>
      </c>
      <c r="P174" s="21">
        <v>810</v>
      </c>
      <c r="Q174" s="21">
        <f>(O174+P174)/2</f>
        <v>815</v>
      </c>
      <c r="R174" s="9">
        <f>Q174*B174</f>
        <v>8150000</v>
      </c>
    </row>
    <row r="175" spans="1:18" ht="12.75">
      <c r="A175" s="21" t="s">
        <v>159</v>
      </c>
      <c r="B175" s="9">
        <v>2217</v>
      </c>
      <c r="C175" s="9">
        <v>300</v>
      </c>
      <c r="D175" s="9">
        <f t="shared" si="22"/>
        <v>665100</v>
      </c>
      <c r="E175" s="21">
        <f t="shared" si="20"/>
        <v>18</v>
      </c>
      <c r="F175" s="41">
        <f t="shared" si="18"/>
        <v>16.666666666666668</v>
      </c>
      <c r="G175" s="21">
        <f t="shared" si="23"/>
        <v>39906</v>
      </c>
      <c r="I175" s="21">
        <v>5</v>
      </c>
      <c r="J175" s="21">
        <v>13</v>
      </c>
      <c r="K175" s="42"/>
      <c r="L175" s="21" t="s">
        <v>19</v>
      </c>
      <c r="O175" s="21">
        <v>280</v>
      </c>
      <c r="P175" s="21">
        <v>301</v>
      </c>
      <c r="Q175" s="21">
        <f>(O175+P175)/2</f>
        <v>290.5</v>
      </c>
      <c r="R175" s="9">
        <f>Q175*B175</f>
        <v>644038.5</v>
      </c>
    </row>
    <row r="176" spans="1:18" ht="12.75">
      <c r="A176" s="44" t="s">
        <v>160</v>
      </c>
      <c r="B176" s="38" t="s">
        <v>0</v>
      </c>
      <c r="C176" s="39" t="s">
        <v>6</v>
      </c>
      <c r="D176" s="39" t="s">
        <v>5</v>
      </c>
      <c r="E176" s="21">
        <f t="shared" si="20"/>
        <v>0</v>
      </c>
      <c r="F176" s="41" t="e">
        <f t="shared" si="18"/>
        <v>#VALUE!</v>
      </c>
      <c r="G176" s="21">
        <f t="shared" si="23"/>
        <v>0</v>
      </c>
      <c r="H176" s="39" t="s">
        <v>7</v>
      </c>
      <c r="I176" s="39" t="s">
        <v>8</v>
      </c>
      <c r="J176" s="39" t="s">
        <v>9</v>
      </c>
      <c r="K176" s="39" t="s">
        <v>10</v>
      </c>
      <c r="L176" s="39" t="s">
        <v>11</v>
      </c>
      <c r="M176" s="39" t="s">
        <v>12</v>
      </c>
      <c r="N176" s="39" t="s">
        <v>13</v>
      </c>
      <c r="O176" s="39" t="s">
        <v>1</v>
      </c>
      <c r="P176" s="39" t="s">
        <v>2</v>
      </c>
      <c r="Q176" s="39" t="s">
        <v>3</v>
      </c>
      <c r="R176" s="39" t="s">
        <v>4</v>
      </c>
    </row>
    <row r="177" spans="1:18" ht="12.75">
      <c r="A177" s="21" t="s">
        <v>161</v>
      </c>
      <c r="B177" s="9">
        <v>8375</v>
      </c>
      <c r="C177" s="9">
        <v>180</v>
      </c>
      <c r="D177" s="9">
        <f>PRODUCT(B177,C177)</f>
        <v>1507500</v>
      </c>
      <c r="E177" s="21">
        <f t="shared" si="20"/>
        <v>14</v>
      </c>
      <c r="F177" s="41">
        <f t="shared" si="18"/>
        <v>12.857142857142858</v>
      </c>
      <c r="G177" s="21">
        <f t="shared" si="23"/>
        <v>117250</v>
      </c>
      <c r="I177" s="21">
        <v>3.5</v>
      </c>
      <c r="J177" s="21">
        <v>10.5</v>
      </c>
      <c r="K177" s="43">
        <v>36923</v>
      </c>
      <c r="L177" s="21" t="s">
        <v>19</v>
      </c>
      <c r="O177" s="21">
        <v>255</v>
      </c>
      <c r="P177" s="21">
        <v>180</v>
      </c>
      <c r="Q177" s="21">
        <f>(O177+P177)/2</f>
        <v>217.5</v>
      </c>
      <c r="R177" s="9">
        <f>Q177*B177</f>
        <v>1821562.5</v>
      </c>
    </row>
    <row r="178" spans="1:18" ht="12.75">
      <c r="A178" s="24" t="s">
        <v>162</v>
      </c>
      <c r="B178" s="9">
        <v>375</v>
      </c>
      <c r="C178" s="9"/>
      <c r="D178" s="9">
        <f>PRODUCT(B178,C178)</f>
        <v>375</v>
      </c>
      <c r="E178" s="21">
        <f t="shared" si="20"/>
        <v>5</v>
      </c>
      <c r="F178" s="41">
        <f t="shared" si="18"/>
        <v>0</v>
      </c>
      <c r="G178" s="21">
        <f t="shared" si="23"/>
        <v>1875</v>
      </c>
      <c r="H178" s="21">
        <v>5</v>
      </c>
      <c r="L178" s="21" t="s">
        <v>19</v>
      </c>
      <c r="M178" s="21" t="s">
        <v>112</v>
      </c>
      <c r="R178" s="9"/>
    </row>
    <row r="179" spans="1:18" ht="12.75">
      <c r="A179" s="24" t="s">
        <v>165</v>
      </c>
      <c r="B179" s="9">
        <v>10000</v>
      </c>
      <c r="C179" s="9">
        <v>889</v>
      </c>
      <c r="D179" s="9">
        <f>PRODUCT(B179,C179)</f>
        <v>8890000</v>
      </c>
      <c r="E179" s="21">
        <f t="shared" si="20"/>
        <v>50</v>
      </c>
      <c r="F179" s="41">
        <f t="shared" si="18"/>
        <v>17.78</v>
      </c>
      <c r="G179" s="21">
        <f t="shared" si="23"/>
        <v>500000</v>
      </c>
      <c r="H179" s="21">
        <v>50</v>
      </c>
      <c r="K179" s="42"/>
      <c r="L179" s="21" t="s">
        <v>19</v>
      </c>
      <c r="O179" s="24">
        <v>920</v>
      </c>
      <c r="P179" s="21">
        <v>550</v>
      </c>
      <c r="Q179" s="21">
        <f>(O179+P179)/2</f>
        <v>735</v>
      </c>
      <c r="R179" s="9">
        <f>Q179*B179</f>
        <v>7350000</v>
      </c>
    </row>
    <row r="180" spans="1:18" ht="12.75">
      <c r="A180" s="24" t="s">
        <v>166</v>
      </c>
      <c r="B180" s="9">
        <v>29600</v>
      </c>
      <c r="C180" s="9"/>
      <c r="D180" s="9">
        <f>PRODUCT(B180,C180)</f>
        <v>29600</v>
      </c>
      <c r="E180" s="21">
        <f t="shared" si="20"/>
        <v>16.1</v>
      </c>
      <c r="F180" s="41">
        <f t="shared" si="18"/>
        <v>0</v>
      </c>
      <c r="G180" s="21">
        <f t="shared" si="23"/>
        <v>476560.00000000006</v>
      </c>
      <c r="I180" s="21">
        <v>8.05</v>
      </c>
      <c r="J180" s="21">
        <v>8.05</v>
      </c>
      <c r="K180" s="42"/>
      <c r="L180" s="21" t="s">
        <v>19</v>
      </c>
      <c r="Q180" s="21">
        <v>397.14</v>
      </c>
      <c r="R180" s="9">
        <f>Q180*B180</f>
        <v>11755344</v>
      </c>
    </row>
    <row r="181" spans="1:18" ht="12.75">
      <c r="A181" s="24" t="s">
        <v>168</v>
      </c>
      <c r="B181" s="9">
        <v>72500</v>
      </c>
      <c r="C181" s="9">
        <v>550</v>
      </c>
      <c r="D181" s="9">
        <f>PRODUCT(B181,C181)</f>
        <v>39875000</v>
      </c>
      <c r="E181" s="21">
        <f t="shared" si="20"/>
        <v>26</v>
      </c>
      <c r="F181" s="41">
        <f t="shared" si="18"/>
        <v>21.153846153846153</v>
      </c>
      <c r="G181" s="21">
        <f t="shared" si="23"/>
        <v>1885000</v>
      </c>
      <c r="I181" s="21">
        <v>10</v>
      </c>
      <c r="J181" s="21">
        <v>16</v>
      </c>
      <c r="K181" s="43">
        <v>36923</v>
      </c>
      <c r="L181" s="21" t="s">
        <v>19</v>
      </c>
      <c r="O181" s="21">
        <v>605</v>
      </c>
      <c r="P181" s="21">
        <v>570</v>
      </c>
      <c r="Q181" s="21">
        <f>(O181+P181)/2</f>
        <v>587.5</v>
      </c>
      <c r="R181" s="9">
        <f>Q181*B181</f>
        <v>42593750</v>
      </c>
    </row>
    <row r="182" spans="1:18" ht="12.75">
      <c r="A182" s="44" t="s">
        <v>169</v>
      </c>
      <c r="B182" s="38" t="s">
        <v>0</v>
      </c>
      <c r="C182" s="39" t="s">
        <v>6</v>
      </c>
      <c r="D182" s="39" t="s">
        <v>5</v>
      </c>
      <c r="E182" s="21">
        <f t="shared" si="20"/>
        <v>0</v>
      </c>
      <c r="F182" s="41" t="e">
        <f t="shared" si="18"/>
        <v>#VALUE!</v>
      </c>
      <c r="G182" s="21">
        <f t="shared" si="23"/>
        <v>0</v>
      </c>
      <c r="H182" s="39" t="s">
        <v>7</v>
      </c>
      <c r="I182" s="39" t="s">
        <v>8</v>
      </c>
      <c r="J182" s="39" t="s">
        <v>9</v>
      </c>
      <c r="K182" s="39" t="s">
        <v>10</v>
      </c>
      <c r="L182" s="39" t="s">
        <v>11</v>
      </c>
      <c r="M182" s="39" t="s">
        <v>12</v>
      </c>
      <c r="N182" s="39" t="s">
        <v>13</v>
      </c>
      <c r="O182" s="39" t="s">
        <v>1</v>
      </c>
      <c r="P182" s="39" t="s">
        <v>2</v>
      </c>
      <c r="Q182" s="39" t="s">
        <v>3</v>
      </c>
      <c r="R182" s="39" t="s">
        <v>4</v>
      </c>
    </row>
    <row r="183" spans="1:18" ht="12.75">
      <c r="A183" s="24" t="s">
        <v>171</v>
      </c>
      <c r="B183" s="9">
        <v>6158</v>
      </c>
      <c r="C183" s="9">
        <v>1380</v>
      </c>
      <c r="D183" s="9">
        <f>PRODUCT(B183,C183)</f>
        <v>8498040</v>
      </c>
      <c r="E183" s="21">
        <f t="shared" si="20"/>
        <v>54</v>
      </c>
      <c r="F183" s="41">
        <f t="shared" si="18"/>
        <v>25.555555555555557</v>
      </c>
      <c r="G183" s="21">
        <f t="shared" si="23"/>
        <v>332532</v>
      </c>
      <c r="H183" s="21">
        <v>54</v>
      </c>
      <c r="K183" s="42"/>
      <c r="L183" s="21" t="s">
        <v>19</v>
      </c>
      <c r="M183" s="21" t="s">
        <v>112</v>
      </c>
      <c r="R183" s="9"/>
    </row>
    <row r="184" spans="1:18" ht="12.75">
      <c r="A184" s="24" t="s">
        <v>172</v>
      </c>
      <c r="B184" s="9">
        <v>25000</v>
      </c>
      <c r="C184" s="9">
        <v>425</v>
      </c>
      <c r="D184" s="9">
        <f>PRODUCT(B184,C184)</f>
        <v>10625000</v>
      </c>
      <c r="E184" s="21">
        <f t="shared" si="20"/>
        <v>16</v>
      </c>
      <c r="F184" s="41">
        <f t="shared" si="18"/>
        <v>26.5625</v>
      </c>
      <c r="G184" s="21">
        <f t="shared" si="23"/>
        <v>400000</v>
      </c>
      <c r="I184" s="21">
        <v>5</v>
      </c>
      <c r="J184" s="21">
        <v>11</v>
      </c>
      <c r="K184" s="42"/>
      <c r="L184" s="21" t="s">
        <v>19</v>
      </c>
      <c r="O184" s="21">
        <v>462</v>
      </c>
      <c r="P184" s="21">
        <v>400</v>
      </c>
      <c r="Q184" s="21">
        <f>(O184+P184)/2</f>
        <v>431</v>
      </c>
      <c r="R184" s="9">
        <f>Q184*B184</f>
        <v>10775000</v>
      </c>
    </row>
    <row r="185" spans="1:18" ht="12.75">
      <c r="A185" s="24" t="s">
        <v>173</v>
      </c>
      <c r="B185" s="9">
        <v>2240</v>
      </c>
      <c r="C185" s="9">
        <v>285</v>
      </c>
      <c r="D185" s="9">
        <f>PRODUCT(B185,C185)</f>
        <v>638400</v>
      </c>
      <c r="E185" s="21">
        <f t="shared" si="20"/>
        <v>11</v>
      </c>
      <c r="F185" s="41">
        <f t="shared" si="18"/>
        <v>25.90909090909091</v>
      </c>
      <c r="G185" s="21">
        <f t="shared" si="23"/>
        <v>24640</v>
      </c>
      <c r="H185" s="21">
        <v>11</v>
      </c>
      <c r="K185" s="42"/>
      <c r="L185" s="21" t="s">
        <v>19</v>
      </c>
      <c r="M185" s="21" t="s">
        <v>112</v>
      </c>
      <c r="R185" s="9"/>
    </row>
    <row r="186" spans="1:18" ht="12.75">
      <c r="A186" s="24" t="s">
        <v>174</v>
      </c>
      <c r="B186" s="9">
        <v>80000</v>
      </c>
      <c r="C186" s="9">
        <v>410</v>
      </c>
      <c r="D186" s="9">
        <f>PRODUCT(B186,C186)</f>
        <v>32800000</v>
      </c>
      <c r="E186" s="21">
        <f t="shared" si="20"/>
        <v>15</v>
      </c>
      <c r="F186" s="41">
        <f t="shared" si="18"/>
        <v>27.333333333333332</v>
      </c>
      <c r="G186" s="21">
        <f t="shared" si="23"/>
        <v>1200000</v>
      </c>
      <c r="H186" s="21">
        <v>15</v>
      </c>
      <c r="K186" s="42"/>
      <c r="L186" s="21" t="s">
        <v>19</v>
      </c>
      <c r="O186" s="21">
        <v>459</v>
      </c>
      <c r="P186" s="21">
        <v>400</v>
      </c>
      <c r="Q186" s="21">
        <f>(O186+P186)/2</f>
        <v>429.5</v>
      </c>
      <c r="R186" s="9">
        <f>Q186*B186</f>
        <v>34360000</v>
      </c>
    </row>
    <row r="187" spans="1:18" ht="12.75">
      <c r="A187" s="24" t="s">
        <v>175</v>
      </c>
      <c r="B187" s="9">
        <v>6000</v>
      </c>
      <c r="C187" s="9">
        <v>555</v>
      </c>
      <c r="D187" s="9">
        <f>PRODUCT(B187,C187)</f>
        <v>3330000</v>
      </c>
      <c r="E187" s="21">
        <f t="shared" si="20"/>
        <v>25</v>
      </c>
      <c r="F187" s="41">
        <f t="shared" si="18"/>
        <v>22.2</v>
      </c>
      <c r="G187" s="21">
        <f t="shared" si="23"/>
        <v>150000</v>
      </c>
      <c r="I187" s="21">
        <v>12.5</v>
      </c>
      <c r="J187" s="21">
        <v>12.5</v>
      </c>
      <c r="K187" s="43">
        <v>36892</v>
      </c>
      <c r="L187" s="21" t="s">
        <v>19</v>
      </c>
      <c r="O187" s="21">
        <v>525</v>
      </c>
      <c r="P187" s="21">
        <v>400</v>
      </c>
      <c r="Q187" s="21">
        <f>(O187+P187)/2</f>
        <v>462.5</v>
      </c>
      <c r="R187" s="9">
        <f>Q187*B187</f>
        <v>2775000</v>
      </c>
    </row>
    <row r="188" spans="1:18" ht="12.75">
      <c r="A188" s="44" t="s">
        <v>176</v>
      </c>
      <c r="B188" s="38" t="s">
        <v>0</v>
      </c>
      <c r="C188" s="39" t="s">
        <v>6</v>
      </c>
      <c r="D188" s="39" t="s">
        <v>5</v>
      </c>
      <c r="E188" s="21">
        <f t="shared" si="20"/>
        <v>0</v>
      </c>
      <c r="F188" s="41" t="e">
        <f t="shared" si="18"/>
        <v>#VALUE!</v>
      </c>
      <c r="G188" s="21">
        <f t="shared" si="23"/>
        <v>0</v>
      </c>
      <c r="H188" s="39" t="s">
        <v>7</v>
      </c>
      <c r="I188" s="39" t="s">
        <v>8</v>
      </c>
      <c r="J188" s="39" t="s">
        <v>9</v>
      </c>
      <c r="K188" s="39" t="s">
        <v>10</v>
      </c>
      <c r="L188" s="39" t="s">
        <v>11</v>
      </c>
      <c r="M188" s="39" t="s">
        <v>12</v>
      </c>
      <c r="N188" s="39" t="s">
        <v>13</v>
      </c>
      <c r="O188" s="39" t="s">
        <v>1</v>
      </c>
      <c r="P188" s="39" t="s">
        <v>2</v>
      </c>
      <c r="Q188" s="39" t="s">
        <v>3</v>
      </c>
      <c r="R188" s="39" t="s">
        <v>4</v>
      </c>
    </row>
    <row r="189" spans="1:18" ht="12.75">
      <c r="A189" s="21" t="s">
        <v>177</v>
      </c>
      <c r="B189" s="9">
        <v>20000</v>
      </c>
      <c r="C189" s="9">
        <v>460</v>
      </c>
      <c r="D189" s="9">
        <f>PRODUCT(B189,C189)</f>
        <v>9200000</v>
      </c>
      <c r="E189" s="21">
        <f t="shared" si="20"/>
        <v>25</v>
      </c>
      <c r="F189" s="41">
        <f t="shared" si="18"/>
        <v>18.4</v>
      </c>
      <c r="G189" s="21">
        <f t="shared" si="23"/>
        <v>500000</v>
      </c>
      <c r="H189" s="21">
        <v>25</v>
      </c>
      <c r="K189" s="42"/>
      <c r="L189" s="21" t="s">
        <v>19</v>
      </c>
      <c r="O189" s="21">
        <v>480</v>
      </c>
      <c r="P189" s="21">
        <v>460</v>
      </c>
      <c r="Q189" s="21">
        <f>(O189+P189)/2</f>
        <v>470</v>
      </c>
      <c r="R189" s="9">
        <f>Q189*B189</f>
        <v>9400000</v>
      </c>
    </row>
    <row r="190" spans="1:18" ht="12.75">
      <c r="A190" s="24" t="s">
        <v>178</v>
      </c>
      <c r="B190" s="9">
        <v>40000</v>
      </c>
      <c r="C190" s="9">
        <v>840</v>
      </c>
      <c r="D190" s="9">
        <f>PRODUCT(B190,C190)</f>
        <v>33600000</v>
      </c>
      <c r="E190" s="21">
        <f t="shared" si="20"/>
        <v>50</v>
      </c>
      <c r="F190" s="41">
        <f t="shared" si="18"/>
        <v>16.8</v>
      </c>
      <c r="G190" s="21">
        <f t="shared" si="23"/>
        <v>2000000</v>
      </c>
      <c r="I190" s="21">
        <v>12.5</v>
      </c>
      <c r="J190" s="21">
        <v>37.5</v>
      </c>
      <c r="K190" s="42"/>
      <c r="L190" s="21" t="s">
        <v>19</v>
      </c>
      <c r="O190" s="21">
        <v>785</v>
      </c>
      <c r="P190" s="21">
        <v>860</v>
      </c>
      <c r="Q190" s="21">
        <f>(O190+P190)/2</f>
        <v>822.5</v>
      </c>
      <c r="R190" s="9">
        <f>Q190*B190</f>
        <v>32900000</v>
      </c>
    </row>
    <row r="191" spans="1:18" ht="12.75">
      <c r="A191" s="44" t="s">
        <v>179</v>
      </c>
      <c r="B191" s="38" t="s">
        <v>0</v>
      </c>
      <c r="C191" s="39" t="s">
        <v>6</v>
      </c>
      <c r="D191" s="39" t="s">
        <v>5</v>
      </c>
      <c r="E191" s="21">
        <f t="shared" si="20"/>
        <v>0</v>
      </c>
      <c r="F191" s="41" t="e">
        <f t="shared" si="18"/>
        <v>#VALUE!</v>
      </c>
      <c r="G191" s="21">
        <f t="shared" si="23"/>
        <v>0</v>
      </c>
      <c r="H191" s="39" t="s">
        <v>7</v>
      </c>
      <c r="I191" s="39" t="s">
        <v>8</v>
      </c>
      <c r="J191" s="39" t="s">
        <v>9</v>
      </c>
      <c r="K191" s="39" t="s">
        <v>10</v>
      </c>
      <c r="L191" s="39" t="s">
        <v>11</v>
      </c>
      <c r="M191" s="39" t="s">
        <v>12</v>
      </c>
      <c r="N191" s="39" t="s">
        <v>13</v>
      </c>
      <c r="O191" s="39" t="s">
        <v>1</v>
      </c>
      <c r="P191" s="39" t="s">
        <v>2</v>
      </c>
      <c r="Q191" s="39" t="s">
        <v>3</v>
      </c>
      <c r="R191" s="39" t="s">
        <v>4</v>
      </c>
    </row>
    <row r="192" spans="1:18" ht="12.75">
      <c r="A192" s="24" t="s">
        <v>180</v>
      </c>
      <c r="B192" s="9">
        <v>21400</v>
      </c>
      <c r="C192" s="9">
        <v>900</v>
      </c>
      <c r="D192" s="9">
        <f aca="true" t="shared" si="24" ref="D192:D204">PRODUCT(B192,C192)</f>
        <v>19260000</v>
      </c>
      <c r="E192" s="21">
        <f t="shared" si="20"/>
        <v>40</v>
      </c>
      <c r="F192" s="41">
        <f t="shared" si="18"/>
        <v>22.5</v>
      </c>
      <c r="G192" s="21">
        <f t="shared" si="23"/>
        <v>856000</v>
      </c>
      <c r="I192" s="21">
        <v>15</v>
      </c>
      <c r="J192" s="21">
        <v>25</v>
      </c>
      <c r="K192" s="42"/>
      <c r="L192" s="21" t="s">
        <v>19</v>
      </c>
      <c r="O192" s="21">
        <v>900</v>
      </c>
      <c r="P192" s="21">
        <v>900</v>
      </c>
      <c r="Q192" s="21">
        <f>(O192+P192)/2</f>
        <v>900</v>
      </c>
      <c r="R192" s="9">
        <f>Q192*B192</f>
        <v>19260000</v>
      </c>
    </row>
    <row r="193" spans="1:18" ht="12.75">
      <c r="A193" s="24" t="s">
        <v>181</v>
      </c>
      <c r="B193" s="9">
        <v>20000</v>
      </c>
      <c r="C193" s="9">
        <v>275</v>
      </c>
      <c r="D193" s="9">
        <f t="shared" si="24"/>
        <v>5500000</v>
      </c>
      <c r="E193" s="21">
        <f t="shared" si="20"/>
        <v>7.5</v>
      </c>
      <c r="F193" s="41">
        <f t="shared" si="18"/>
        <v>36.666666666666664</v>
      </c>
      <c r="G193" s="21">
        <f t="shared" si="23"/>
        <v>150000</v>
      </c>
      <c r="H193" s="21">
        <v>7.5</v>
      </c>
      <c r="K193" s="42"/>
      <c r="L193" s="21" t="s">
        <v>19</v>
      </c>
      <c r="O193" s="21">
        <v>305</v>
      </c>
      <c r="P193" s="21">
        <v>260</v>
      </c>
      <c r="Q193" s="21">
        <f>(O193+P193)/2</f>
        <v>282.5</v>
      </c>
      <c r="R193" s="9">
        <f>Q193*B193</f>
        <v>5650000</v>
      </c>
    </row>
    <row r="194" spans="1:18" ht="12.75">
      <c r="A194" s="24" t="s">
        <v>185</v>
      </c>
      <c r="B194" s="9">
        <v>26000</v>
      </c>
      <c r="C194" s="9">
        <v>1400</v>
      </c>
      <c r="D194" s="9">
        <f t="shared" si="24"/>
        <v>36400000</v>
      </c>
      <c r="E194" s="21">
        <f t="shared" si="20"/>
        <v>60</v>
      </c>
      <c r="F194" s="41">
        <f t="shared" si="18"/>
        <v>23.333333333333332</v>
      </c>
      <c r="G194" s="21">
        <f t="shared" si="23"/>
        <v>1560000</v>
      </c>
      <c r="I194" s="21">
        <v>15</v>
      </c>
      <c r="J194" s="21">
        <v>45</v>
      </c>
      <c r="K194" s="43">
        <v>36982</v>
      </c>
      <c r="L194" s="21" t="s">
        <v>19</v>
      </c>
      <c r="O194" s="24">
        <v>1500</v>
      </c>
      <c r="P194" s="21">
        <v>1255</v>
      </c>
      <c r="Q194" s="21">
        <f>(O194+P194)/2</f>
        <v>1377.5</v>
      </c>
      <c r="R194" s="9">
        <f>Q194*B194</f>
        <v>35815000</v>
      </c>
    </row>
    <row r="195" spans="1:18" ht="12.75">
      <c r="A195" s="24" t="s">
        <v>186</v>
      </c>
      <c r="B195" s="9">
        <v>6000</v>
      </c>
      <c r="C195" s="9">
        <v>1395</v>
      </c>
      <c r="D195" s="9">
        <f t="shared" si="24"/>
        <v>8370000</v>
      </c>
      <c r="E195" s="21">
        <f t="shared" si="20"/>
        <v>75</v>
      </c>
      <c r="F195" s="41">
        <f t="shared" si="18"/>
        <v>18.6</v>
      </c>
      <c r="G195" s="21">
        <f t="shared" si="23"/>
        <v>450000</v>
      </c>
      <c r="I195" s="21">
        <v>12.5</v>
      </c>
      <c r="J195" s="21">
        <v>62.5</v>
      </c>
      <c r="K195" s="43">
        <v>36892</v>
      </c>
      <c r="L195" s="21" t="s">
        <v>19</v>
      </c>
      <c r="O195" s="21">
        <v>1310</v>
      </c>
      <c r="P195" s="21">
        <v>1550</v>
      </c>
      <c r="Q195" s="21">
        <f>(O195+P195)/2</f>
        <v>1430</v>
      </c>
      <c r="R195" s="9">
        <f>Q195*B195</f>
        <v>8580000</v>
      </c>
    </row>
    <row r="196" spans="1:18" ht="12.75">
      <c r="A196" s="24" t="s">
        <v>187</v>
      </c>
      <c r="B196" s="9">
        <v>4971</v>
      </c>
      <c r="C196" s="9">
        <v>900</v>
      </c>
      <c r="D196" s="9">
        <f t="shared" si="24"/>
        <v>4473900</v>
      </c>
      <c r="E196" s="21">
        <f t="shared" si="20"/>
        <v>55</v>
      </c>
      <c r="F196" s="41">
        <f aca="true" t="shared" si="25" ref="F196:F259">C196/E196</f>
        <v>16.363636363636363</v>
      </c>
      <c r="G196" s="21">
        <f t="shared" si="23"/>
        <v>273405</v>
      </c>
      <c r="H196" s="21">
        <v>55</v>
      </c>
      <c r="K196" s="43"/>
      <c r="L196" s="21" t="s">
        <v>19</v>
      </c>
      <c r="M196" s="21" t="s">
        <v>112</v>
      </c>
      <c r="R196" s="9"/>
    </row>
    <row r="197" spans="1:18" ht="12.75">
      <c r="A197" s="24" t="s">
        <v>188</v>
      </c>
      <c r="B197" s="9">
        <v>36000</v>
      </c>
      <c r="C197" s="9">
        <v>565</v>
      </c>
      <c r="D197" s="9">
        <f t="shared" si="24"/>
        <v>20340000</v>
      </c>
      <c r="E197" s="21">
        <f aca="true" t="shared" si="26" ref="E197:E260">SUM(H197,I197,J197)</f>
        <v>20</v>
      </c>
      <c r="F197" s="41">
        <f t="shared" si="25"/>
        <v>28.25</v>
      </c>
      <c r="G197" s="21">
        <f t="shared" si="23"/>
        <v>720000</v>
      </c>
      <c r="H197" s="21">
        <v>20</v>
      </c>
      <c r="K197" s="42"/>
      <c r="L197" s="21" t="s">
        <v>19</v>
      </c>
      <c r="M197" s="21" t="s">
        <v>112</v>
      </c>
      <c r="O197" s="21">
        <v>550</v>
      </c>
      <c r="P197" s="21">
        <v>640</v>
      </c>
      <c r="Q197" s="21">
        <f>(O197+P197)/2</f>
        <v>595</v>
      </c>
      <c r="R197" s="9">
        <f>Q197*B197</f>
        <v>21420000</v>
      </c>
    </row>
    <row r="198" spans="1:18" ht="12.75">
      <c r="A198" s="24" t="s">
        <v>189</v>
      </c>
      <c r="B198" s="9">
        <v>4000</v>
      </c>
      <c r="C198" s="9">
        <v>1600</v>
      </c>
      <c r="D198" s="9">
        <f t="shared" si="24"/>
        <v>6400000</v>
      </c>
      <c r="E198" s="21">
        <f t="shared" si="26"/>
        <v>90</v>
      </c>
      <c r="F198" s="41">
        <f t="shared" si="25"/>
        <v>17.77777777777778</v>
      </c>
      <c r="G198" s="21">
        <f t="shared" si="23"/>
        <v>360000</v>
      </c>
      <c r="I198" s="21">
        <v>15</v>
      </c>
      <c r="J198" s="21">
        <v>75</v>
      </c>
      <c r="K198" s="42"/>
      <c r="L198" s="21" t="s">
        <v>19</v>
      </c>
      <c r="O198" s="21">
        <v>1725</v>
      </c>
      <c r="P198" s="21">
        <v>1549</v>
      </c>
      <c r="Q198" s="21">
        <f>(O198+P198)/2</f>
        <v>1637</v>
      </c>
      <c r="R198" s="9">
        <f>Q198*B198</f>
        <v>6548000</v>
      </c>
    </row>
    <row r="199" spans="1:18" ht="12.75">
      <c r="A199" s="24" t="s">
        <v>190</v>
      </c>
      <c r="B199" s="9">
        <v>2340</v>
      </c>
      <c r="C199" s="9">
        <v>1280</v>
      </c>
      <c r="D199" s="9">
        <f t="shared" si="24"/>
        <v>2995200</v>
      </c>
      <c r="E199" s="21">
        <f t="shared" si="26"/>
        <v>75</v>
      </c>
      <c r="F199" s="41">
        <f t="shared" si="25"/>
        <v>17.066666666666666</v>
      </c>
      <c r="G199" s="21">
        <f t="shared" si="23"/>
        <v>175500</v>
      </c>
      <c r="I199" s="21">
        <v>7.5</v>
      </c>
      <c r="J199" s="21">
        <v>67.5</v>
      </c>
      <c r="K199" s="42"/>
      <c r="L199" s="21" t="s">
        <v>19</v>
      </c>
      <c r="M199" s="21" t="s">
        <v>112</v>
      </c>
      <c r="R199" s="9"/>
    </row>
    <row r="200" spans="1:18" ht="12.75">
      <c r="A200" s="24" t="s">
        <v>191</v>
      </c>
      <c r="B200" s="9">
        <v>15850</v>
      </c>
      <c r="C200" s="9">
        <v>600</v>
      </c>
      <c r="D200" s="9">
        <f t="shared" si="24"/>
        <v>9510000</v>
      </c>
      <c r="E200" s="21">
        <f t="shared" si="26"/>
        <v>30</v>
      </c>
      <c r="F200" s="41">
        <f t="shared" si="25"/>
        <v>20</v>
      </c>
      <c r="G200" s="21">
        <f t="shared" si="23"/>
        <v>475500</v>
      </c>
      <c r="I200" s="21">
        <v>10.31</v>
      </c>
      <c r="J200" s="21">
        <v>19.69</v>
      </c>
      <c r="K200" s="42"/>
      <c r="L200" s="21" t="s">
        <v>19</v>
      </c>
      <c r="O200" s="21">
        <v>575</v>
      </c>
      <c r="P200" s="21">
        <v>601</v>
      </c>
      <c r="Q200" s="21">
        <f>(O200+P200)/2</f>
        <v>588</v>
      </c>
      <c r="R200" s="9">
        <f>Q200*B200</f>
        <v>9319800</v>
      </c>
    </row>
    <row r="201" spans="1:18" ht="12.75">
      <c r="A201" s="24" t="s">
        <v>192</v>
      </c>
      <c r="B201" s="9">
        <v>20000</v>
      </c>
      <c r="C201" s="9">
        <v>530</v>
      </c>
      <c r="D201" s="9">
        <f t="shared" si="24"/>
        <v>10600000</v>
      </c>
      <c r="E201" s="21">
        <f t="shared" si="26"/>
        <v>27.5</v>
      </c>
      <c r="F201" s="41">
        <f t="shared" si="25"/>
        <v>19.272727272727273</v>
      </c>
      <c r="G201" s="21">
        <f t="shared" si="23"/>
        <v>550000</v>
      </c>
      <c r="I201" s="21">
        <v>10</v>
      </c>
      <c r="J201" s="21">
        <v>17.5</v>
      </c>
      <c r="K201" s="42"/>
      <c r="L201" s="21" t="s">
        <v>19</v>
      </c>
      <c r="O201" s="24">
        <v>570</v>
      </c>
      <c r="P201" s="21">
        <v>510</v>
      </c>
      <c r="Q201" s="21">
        <f>(O201+P201)/2</f>
        <v>540</v>
      </c>
      <c r="R201" s="9">
        <f>Q201*B201</f>
        <v>10800000</v>
      </c>
    </row>
    <row r="202" spans="1:18" ht="12.75">
      <c r="A202" s="24" t="s">
        <v>193</v>
      </c>
      <c r="B202" s="9">
        <v>12000</v>
      </c>
      <c r="C202" s="9">
        <v>454</v>
      </c>
      <c r="D202" s="9">
        <f t="shared" si="24"/>
        <v>5448000</v>
      </c>
      <c r="E202" s="21">
        <f t="shared" si="26"/>
        <v>22</v>
      </c>
      <c r="F202" s="41">
        <f t="shared" si="25"/>
        <v>20.636363636363637</v>
      </c>
      <c r="G202" s="21">
        <f t="shared" si="23"/>
        <v>264000</v>
      </c>
      <c r="I202" s="21">
        <v>7.5</v>
      </c>
      <c r="J202" s="21">
        <v>14.5</v>
      </c>
      <c r="K202" s="42"/>
      <c r="L202" s="21" t="s">
        <v>19</v>
      </c>
      <c r="O202" s="21">
        <v>470</v>
      </c>
      <c r="P202" s="21">
        <v>422</v>
      </c>
      <c r="Q202" s="21">
        <f>(O202+P202)/2</f>
        <v>446</v>
      </c>
      <c r="R202" s="9">
        <f>Q202*B202</f>
        <v>5352000</v>
      </c>
    </row>
    <row r="203" spans="1:18" ht="12.75">
      <c r="A203" s="24" t="s">
        <v>194</v>
      </c>
      <c r="B203" s="9">
        <v>30000</v>
      </c>
      <c r="C203" s="9">
        <v>950</v>
      </c>
      <c r="D203" s="9">
        <f t="shared" si="24"/>
        <v>28500000</v>
      </c>
      <c r="E203" s="21">
        <f t="shared" si="26"/>
        <v>55</v>
      </c>
      <c r="F203" s="41">
        <f t="shared" si="25"/>
        <v>17.272727272727273</v>
      </c>
      <c r="G203" s="21">
        <f t="shared" si="23"/>
        <v>1650000</v>
      </c>
      <c r="I203" s="21">
        <v>25</v>
      </c>
      <c r="J203" s="21">
        <v>30</v>
      </c>
      <c r="K203" s="43">
        <v>36892</v>
      </c>
      <c r="L203" s="21" t="s">
        <v>19</v>
      </c>
      <c r="O203" s="21">
        <v>1010</v>
      </c>
      <c r="P203" s="21">
        <v>885</v>
      </c>
      <c r="Q203" s="21">
        <f>(O203+P203)/2</f>
        <v>947.5</v>
      </c>
      <c r="R203" s="9">
        <f>Q203*B203</f>
        <v>28425000</v>
      </c>
    </row>
    <row r="204" spans="1:18" ht="12.75">
      <c r="A204" s="24" t="s">
        <v>195</v>
      </c>
      <c r="B204" s="9">
        <v>20000</v>
      </c>
      <c r="C204" s="9">
        <v>990</v>
      </c>
      <c r="D204" s="9">
        <f t="shared" si="24"/>
        <v>19800000</v>
      </c>
      <c r="E204" s="21">
        <f t="shared" si="26"/>
        <v>55</v>
      </c>
      <c r="F204" s="41">
        <f t="shared" si="25"/>
        <v>18</v>
      </c>
      <c r="G204" s="21">
        <f t="shared" si="23"/>
        <v>1100000</v>
      </c>
      <c r="I204" s="21">
        <v>25</v>
      </c>
      <c r="J204" s="21">
        <v>30</v>
      </c>
      <c r="K204" s="43">
        <v>36892</v>
      </c>
      <c r="L204" s="21" t="s">
        <v>19</v>
      </c>
      <c r="M204" s="21" t="s">
        <v>137</v>
      </c>
      <c r="R204" s="9"/>
    </row>
    <row r="205" spans="1:18" ht="12.75">
      <c r="A205" s="44" t="s">
        <v>196</v>
      </c>
      <c r="B205" s="38" t="s">
        <v>0</v>
      </c>
      <c r="C205" s="39" t="s">
        <v>6</v>
      </c>
      <c r="D205" s="39" t="s">
        <v>5</v>
      </c>
      <c r="E205" s="21">
        <f t="shared" si="26"/>
        <v>0</v>
      </c>
      <c r="F205" s="41" t="e">
        <f t="shared" si="25"/>
        <v>#VALUE!</v>
      </c>
      <c r="G205" s="21">
        <f t="shared" si="23"/>
        <v>0</v>
      </c>
      <c r="H205" s="39" t="s">
        <v>7</v>
      </c>
      <c r="I205" s="39" t="s">
        <v>8</v>
      </c>
      <c r="J205" s="39" t="s">
        <v>9</v>
      </c>
      <c r="K205" s="39" t="s">
        <v>10</v>
      </c>
      <c r="L205" s="39" t="s">
        <v>11</v>
      </c>
      <c r="M205" s="39" t="s">
        <v>12</v>
      </c>
      <c r="N205" s="39" t="s">
        <v>13</v>
      </c>
      <c r="O205" s="39" t="s">
        <v>1</v>
      </c>
      <c r="P205" s="39" t="s">
        <v>2</v>
      </c>
      <c r="Q205" s="39" t="s">
        <v>3</v>
      </c>
      <c r="R205" s="39" t="s">
        <v>4</v>
      </c>
    </row>
    <row r="206" spans="1:18" ht="12.75">
      <c r="A206" s="21" t="s">
        <v>197</v>
      </c>
      <c r="B206" s="9">
        <v>96000</v>
      </c>
      <c r="C206" s="9">
        <v>38</v>
      </c>
      <c r="D206" s="9">
        <f aca="true" t="shared" si="27" ref="D206:D218">PRODUCT(B206,C206)</f>
        <v>3648000</v>
      </c>
      <c r="E206" s="21">
        <f t="shared" si="26"/>
        <v>0</v>
      </c>
      <c r="F206" s="41" t="e">
        <f t="shared" si="25"/>
        <v>#DIV/0!</v>
      </c>
      <c r="G206" s="21">
        <f t="shared" si="23"/>
        <v>0</v>
      </c>
      <c r="H206" s="21">
        <v>0</v>
      </c>
      <c r="K206" s="42"/>
      <c r="L206" s="21" t="s">
        <v>19</v>
      </c>
      <c r="O206" s="21">
        <v>90</v>
      </c>
      <c r="P206" s="21">
        <v>38</v>
      </c>
      <c r="Q206" s="21">
        <f>(O206+P206)/2</f>
        <v>64</v>
      </c>
      <c r="R206" s="9">
        <f>Q206*B206</f>
        <v>6144000</v>
      </c>
    </row>
    <row r="207" spans="1:18" ht="12.75">
      <c r="A207" s="21" t="s">
        <v>198</v>
      </c>
      <c r="B207" s="9">
        <v>30000</v>
      </c>
      <c r="C207" s="9">
        <v>630</v>
      </c>
      <c r="D207" s="9">
        <f t="shared" si="27"/>
        <v>18900000</v>
      </c>
      <c r="E207" s="21">
        <f t="shared" si="26"/>
        <v>30</v>
      </c>
      <c r="F207" s="41">
        <f t="shared" si="25"/>
        <v>21</v>
      </c>
      <c r="G207" s="21">
        <f t="shared" si="23"/>
        <v>900000</v>
      </c>
      <c r="I207" s="21">
        <v>12.5</v>
      </c>
      <c r="J207" s="21">
        <v>17.5</v>
      </c>
      <c r="K207" s="42"/>
      <c r="L207" s="21" t="s">
        <v>19</v>
      </c>
      <c r="O207" s="21">
        <v>755</v>
      </c>
      <c r="P207" s="21">
        <v>630</v>
      </c>
      <c r="Q207" s="21">
        <f>(O207+P207)/2</f>
        <v>692.5</v>
      </c>
      <c r="R207" s="9">
        <f>Q207*B207</f>
        <v>20775000</v>
      </c>
    </row>
    <row r="208" spans="1:18" ht="12.75">
      <c r="A208" s="24" t="s">
        <v>199</v>
      </c>
      <c r="B208" s="9">
        <v>8000</v>
      </c>
      <c r="C208" s="9">
        <v>500</v>
      </c>
      <c r="D208" s="9">
        <f t="shared" si="27"/>
        <v>4000000</v>
      </c>
      <c r="E208" s="21">
        <f t="shared" si="26"/>
        <v>30</v>
      </c>
      <c r="F208" s="41">
        <f t="shared" si="25"/>
        <v>16.666666666666668</v>
      </c>
      <c r="G208" s="21">
        <f t="shared" si="23"/>
        <v>240000</v>
      </c>
      <c r="H208" s="21">
        <v>30</v>
      </c>
      <c r="K208" s="42"/>
      <c r="L208" s="21" t="s">
        <v>19</v>
      </c>
      <c r="O208" s="24">
        <v>639</v>
      </c>
      <c r="P208" s="21">
        <v>500</v>
      </c>
      <c r="Q208" s="21">
        <f>(O208+P208)/2</f>
        <v>569.5</v>
      </c>
      <c r="R208" s="9">
        <f>Q208*B208</f>
        <v>4556000</v>
      </c>
    </row>
    <row r="209" spans="1:18" ht="12.75">
      <c r="A209" s="24" t="s">
        <v>200</v>
      </c>
      <c r="B209" s="9">
        <v>20000</v>
      </c>
      <c r="C209" s="9">
        <v>675</v>
      </c>
      <c r="D209" s="9">
        <f t="shared" si="27"/>
        <v>13500000</v>
      </c>
      <c r="E209" s="21">
        <f t="shared" si="26"/>
        <v>30</v>
      </c>
      <c r="F209" s="41">
        <f t="shared" si="25"/>
        <v>22.5</v>
      </c>
      <c r="G209" s="21">
        <f t="shared" si="23"/>
        <v>600000</v>
      </c>
      <c r="I209" s="21">
        <v>15</v>
      </c>
      <c r="J209" s="21">
        <v>15</v>
      </c>
      <c r="K209" s="42"/>
      <c r="L209" s="21" t="s">
        <v>19</v>
      </c>
      <c r="O209" s="24">
        <v>650</v>
      </c>
      <c r="P209" s="21">
        <v>750</v>
      </c>
      <c r="Q209" s="21">
        <f>(O209+P209)/2</f>
        <v>700</v>
      </c>
      <c r="R209" s="9">
        <f>Q209*B209</f>
        <v>14000000</v>
      </c>
    </row>
    <row r="210" spans="1:18" ht="12.75">
      <c r="A210" s="21" t="s">
        <v>201</v>
      </c>
      <c r="B210" s="9">
        <v>20000</v>
      </c>
      <c r="C210" s="9">
        <v>404</v>
      </c>
      <c r="D210" s="9">
        <f t="shared" si="27"/>
        <v>8080000</v>
      </c>
      <c r="E210" s="21">
        <f t="shared" si="26"/>
        <v>25</v>
      </c>
      <c r="F210" s="41">
        <f t="shared" si="25"/>
        <v>16.16</v>
      </c>
      <c r="G210" s="21">
        <f t="shared" si="23"/>
        <v>500000</v>
      </c>
      <c r="H210" s="21">
        <v>25</v>
      </c>
      <c r="K210" s="42"/>
      <c r="L210" s="21" t="s">
        <v>19</v>
      </c>
      <c r="O210" s="21">
        <v>405</v>
      </c>
      <c r="P210" s="21">
        <v>400</v>
      </c>
      <c r="Q210" s="21">
        <f>(O210+P210)/2</f>
        <v>402.5</v>
      </c>
      <c r="R210" s="9">
        <f>Q210*B210</f>
        <v>8050000</v>
      </c>
    </row>
    <row r="211" spans="1:18" ht="12.75">
      <c r="A211" s="21" t="s">
        <v>202</v>
      </c>
      <c r="B211" s="9">
        <v>1000</v>
      </c>
      <c r="C211" s="9"/>
      <c r="D211" s="9">
        <f t="shared" si="27"/>
        <v>1000</v>
      </c>
      <c r="E211" s="21">
        <f t="shared" si="26"/>
        <v>10</v>
      </c>
      <c r="F211" s="41">
        <f t="shared" si="25"/>
        <v>0</v>
      </c>
      <c r="G211" s="21">
        <f t="shared" si="23"/>
        <v>10000</v>
      </c>
      <c r="H211" s="21">
        <v>10</v>
      </c>
      <c r="K211" s="42"/>
      <c r="L211" s="21" t="s">
        <v>19</v>
      </c>
      <c r="M211" s="21" t="s">
        <v>112</v>
      </c>
      <c r="R211" s="9"/>
    </row>
    <row r="212" spans="1:18" ht="12.75">
      <c r="A212" s="54" t="s">
        <v>203</v>
      </c>
      <c r="B212" s="9">
        <v>40000</v>
      </c>
      <c r="C212" s="9">
        <v>462</v>
      </c>
      <c r="D212" s="9">
        <f t="shared" si="27"/>
        <v>18480000</v>
      </c>
      <c r="E212" s="21">
        <f t="shared" si="26"/>
        <v>0</v>
      </c>
      <c r="F212" s="41" t="e">
        <f t="shared" si="25"/>
        <v>#DIV/0!</v>
      </c>
      <c r="G212" s="21">
        <f t="shared" si="23"/>
        <v>0</v>
      </c>
      <c r="H212" s="21">
        <v>0</v>
      </c>
      <c r="K212" s="43"/>
      <c r="L212" s="21" t="s">
        <v>19</v>
      </c>
      <c r="O212" s="21">
        <v>529</v>
      </c>
      <c r="P212" s="21">
        <v>400</v>
      </c>
      <c r="Q212" s="21">
        <f>(O212+P212)/2</f>
        <v>464.5</v>
      </c>
      <c r="R212" s="9">
        <f>Q212*B212</f>
        <v>18580000</v>
      </c>
    </row>
    <row r="213" spans="1:18" ht="12.75">
      <c r="A213" s="21" t="s">
        <v>205</v>
      </c>
      <c r="B213" s="9">
        <v>20000</v>
      </c>
      <c r="C213" s="9">
        <v>622.5</v>
      </c>
      <c r="D213" s="9">
        <f t="shared" si="27"/>
        <v>12450000</v>
      </c>
      <c r="E213" s="21">
        <f t="shared" si="26"/>
        <v>25</v>
      </c>
      <c r="F213" s="41">
        <f t="shared" si="25"/>
        <v>24.9</v>
      </c>
      <c r="G213" s="21">
        <f t="shared" si="23"/>
        <v>500000</v>
      </c>
      <c r="H213" s="21">
        <v>25</v>
      </c>
      <c r="K213" s="42"/>
      <c r="L213" s="21" t="s">
        <v>19</v>
      </c>
      <c r="O213" s="24">
        <v>655</v>
      </c>
      <c r="P213" s="21">
        <v>525</v>
      </c>
      <c r="Q213" s="21">
        <f>(O213+P213)/2</f>
        <v>590</v>
      </c>
      <c r="R213" s="9">
        <f>Q213*B213</f>
        <v>11800000</v>
      </c>
    </row>
    <row r="214" spans="1:18" ht="12.75">
      <c r="A214" s="21" t="s">
        <v>206</v>
      </c>
      <c r="B214" s="9">
        <v>25000</v>
      </c>
      <c r="C214" s="9">
        <v>628</v>
      </c>
      <c r="D214" s="9">
        <f t="shared" si="27"/>
        <v>15700000</v>
      </c>
      <c r="E214" s="21">
        <f t="shared" si="26"/>
        <v>10</v>
      </c>
      <c r="F214" s="41">
        <f t="shared" si="25"/>
        <v>62.8</v>
      </c>
      <c r="G214" s="21">
        <f t="shared" si="23"/>
        <v>250000</v>
      </c>
      <c r="H214" s="21">
        <v>10</v>
      </c>
      <c r="K214" s="42"/>
      <c r="L214" s="21" t="s">
        <v>19</v>
      </c>
      <c r="O214" s="21">
        <v>596</v>
      </c>
      <c r="P214" s="21">
        <v>631</v>
      </c>
      <c r="Q214" s="21">
        <f>(O214+P214)/2</f>
        <v>613.5</v>
      </c>
      <c r="R214" s="9">
        <f>Q214*B214</f>
        <v>15337500</v>
      </c>
    </row>
    <row r="215" spans="1:18" ht="12.75">
      <c r="A215" s="24" t="s">
        <v>207</v>
      </c>
      <c r="B215" s="9">
        <v>40000</v>
      </c>
      <c r="C215" s="9">
        <v>250</v>
      </c>
      <c r="D215" s="9">
        <f t="shared" si="27"/>
        <v>10000000</v>
      </c>
      <c r="E215" s="21">
        <f t="shared" si="26"/>
        <v>3.51</v>
      </c>
      <c r="F215" s="41">
        <f t="shared" si="25"/>
        <v>71.22507122507123</v>
      </c>
      <c r="G215" s="21">
        <f t="shared" si="23"/>
        <v>140400</v>
      </c>
      <c r="H215" s="21">
        <v>3.51</v>
      </c>
      <c r="K215" s="42"/>
      <c r="L215" s="21" t="s">
        <v>19</v>
      </c>
      <c r="O215" s="21">
        <v>281</v>
      </c>
      <c r="P215" s="21">
        <v>230</v>
      </c>
      <c r="Q215" s="21">
        <f>(O215+P215)/2</f>
        <v>255.5</v>
      </c>
      <c r="R215" s="9">
        <f>Q215*B215</f>
        <v>10220000</v>
      </c>
    </row>
    <row r="216" spans="1:18" ht="12.75">
      <c r="A216" s="24" t="s">
        <v>208</v>
      </c>
      <c r="B216" s="9">
        <v>10000</v>
      </c>
      <c r="C216" s="9">
        <v>75</v>
      </c>
      <c r="D216" s="9">
        <f t="shared" si="27"/>
        <v>750000</v>
      </c>
      <c r="E216" s="21">
        <f t="shared" si="26"/>
        <v>0</v>
      </c>
      <c r="F216" s="41" t="e">
        <f t="shared" si="25"/>
        <v>#DIV/0!</v>
      </c>
      <c r="G216" s="21">
        <f aca="true" t="shared" si="28" ref="G216:G279">PRODUCT(B216,E216)</f>
        <v>0</v>
      </c>
      <c r="H216" s="21" t="s">
        <v>69</v>
      </c>
      <c r="K216" s="42"/>
      <c r="L216" s="21" t="s">
        <v>19</v>
      </c>
      <c r="M216" s="21" t="s">
        <v>209</v>
      </c>
      <c r="R216" s="9"/>
    </row>
    <row r="217" spans="1:18" ht="12.75">
      <c r="A217" s="21" t="s">
        <v>212</v>
      </c>
      <c r="B217" s="9">
        <v>6000</v>
      </c>
      <c r="C217" s="9">
        <v>500</v>
      </c>
      <c r="D217" s="9">
        <f t="shared" si="27"/>
        <v>3000000</v>
      </c>
      <c r="E217" s="21">
        <f t="shared" si="26"/>
        <v>31.25</v>
      </c>
      <c r="F217" s="41">
        <f t="shared" si="25"/>
        <v>16</v>
      </c>
      <c r="G217" s="21">
        <f t="shared" si="28"/>
        <v>187500</v>
      </c>
      <c r="H217" s="21">
        <v>31.25</v>
      </c>
      <c r="K217" s="42"/>
      <c r="L217" s="21" t="s">
        <v>19</v>
      </c>
      <c r="O217" s="21">
        <v>630</v>
      </c>
      <c r="P217" s="21">
        <v>500</v>
      </c>
      <c r="Q217" s="21">
        <f>(O217+P217)/2</f>
        <v>565</v>
      </c>
      <c r="R217" s="9">
        <f>Q217*B217</f>
        <v>3390000</v>
      </c>
    </row>
    <row r="218" spans="1:18" ht="12.75">
      <c r="A218" s="24" t="s">
        <v>213</v>
      </c>
      <c r="B218" s="9">
        <v>8000</v>
      </c>
      <c r="C218" s="9">
        <v>540</v>
      </c>
      <c r="D218" s="9">
        <f t="shared" si="27"/>
        <v>4320000</v>
      </c>
      <c r="E218" s="21">
        <f t="shared" si="26"/>
        <v>0</v>
      </c>
      <c r="F218" s="41" t="e">
        <f t="shared" si="25"/>
        <v>#DIV/0!</v>
      </c>
      <c r="G218" s="21">
        <f t="shared" si="28"/>
        <v>0</v>
      </c>
      <c r="H218" s="21" t="s">
        <v>69</v>
      </c>
      <c r="K218" s="42"/>
      <c r="L218" s="21" t="s">
        <v>19</v>
      </c>
      <c r="O218" s="21">
        <v>563</v>
      </c>
      <c r="P218" s="21">
        <v>540</v>
      </c>
      <c r="Q218" s="21">
        <f>(O218+P218)/2</f>
        <v>551.5</v>
      </c>
      <c r="R218" s="9">
        <f>Q218*B218</f>
        <v>4412000</v>
      </c>
    </row>
    <row r="219" spans="1:18" ht="12.75">
      <c r="A219" s="44" t="s">
        <v>214</v>
      </c>
      <c r="B219" s="38" t="s">
        <v>0</v>
      </c>
      <c r="C219" s="39" t="s">
        <v>6</v>
      </c>
      <c r="D219" s="39" t="s">
        <v>5</v>
      </c>
      <c r="E219" s="21">
        <f t="shared" si="26"/>
        <v>0</v>
      </c>
      <c r="F219" s="41" t="e">
        <f t="shared" si="25"/>
        <v>#VALUE!</v>
      </c>
      <c r="G219" s="21">
        <f t="shared" si="28"/>
        <v>0</v>
      </c>
      <c r="H219" s="39" t="s">
        <v>7</v>
      </c>
      <c r="I219" s="39" t="s">
        <v>8</v>
      </c>
      <c r="J219" s="39" t="s">
        <v>9</v>
      </c>
      <c r="K219" s="39" t="s">
        <v>10</v>
      </c>
      <c r="L219" s="39" t="s">
        <v>11</v>
      </c>
      <c r="M219" s="39" t="s">
        <v>12</v>
      </c>
      <c r="N219" s="39" t="s">
        <v>13</v>
      </c>
      <c r="O219" s="39" t="s">
        <v>1</v>
      </c>
      <c r="P219" s="39" t="s">
        <v>2</v>
      </c>
      <c r="Q219" s="39" t="s">
        <v>3</v>
      </c>
      <c r="R219" s="39" t="s">
        <v>4</v>
      </c>
    </row>
    <row r="220" spans="1:18" ht="12.75">
      <c r="A220" s="24" t="s">
        <v>215</v>
      </c>
      <c r="B220" s="9">
        <v>23200</v>
      </c>
      <c r="C220" s="9">
        <v>1485</v>
      </c>
      <c r="D220" s="9">
        <f>PRODUCT(B220,C220)</f>
        <v>34452000</v>
      </c>
      <c r="E220" s="21">
        <f t="shared" si="26"/>
        <v>65</v>
      </c>
      <c r="F220" s="41">
        <f t="shared" si="25"/>
        <v>22.846153846153847</v>
      </c>
      <c r="G220" s="21">
        <f t="shared" si="28"/>
        <v>1508000</v>
      </c>
      <c r="I220" s="21">
        <v>15</v>
      </c>
      <c r="J220" s="21">
        <v>50</v>
      </c>
      <c r="K220" s="43">
        <v>37012</v>
      </c>
      <c r="L220" s="21" t="s">
        <v>19</v>
      </c>
      <c r="O220" s="24">
        <v>1618</v>
      </c>
      <c r="P220" s="21">
        <v>1400</v>
      </c>
      <c r="Q220" s="21">
        <f>(O220+P220)/2</f>
        <v>1509</v>
      </c>
      <c r="R220" s="9">
        <f>Q220*B220</f>
        <v>35008800</v>
      </c>
    </row>
    <row r="221" spans="1:18" ht="12.75">
      <c r="A221" s="21" t="s">
        <v>216</v>
      </c>
      <c r="B221" s="9">
        <v>12000</v>
      </c>
      <c r="C221" s="9">
        <v>990</v>
      </c>
      <c r="D221" s="9">
        <f>PRODUCT(B221,C221)</f>
        <v>11880000</v>
      </c>
      <c r="E221" s="21">
        <f t="shared" si="26"/>
        <v>35</v>
      </c>
      <c r="F221" s="41">
        <f t="shared" si="25"/>
        <v>28.285714285714285</v>
      </c>
      <c r="G221" s="21">
        <f t="shared" si="28"/>
        <v>420000</v>
      </c>
      <c r="I221" s="21">
        <v>17.5</v>
      </c>
      <c r="J221" s="21">
        <v>17.5</v>
      </c>
      <c r="K221" s="42"/>
      <c r="L221" s="21" t="s">
        <v>19</v>
      </c>
      <c r="O221" s="21">
        <v>1150</v>
      </c>
      <c r="P221" s="21">
        <v>950</v>
      </c>
      <c r="Q221" s="21">
        <f>(O221+P221)/2</f>
        <v>1050</v>
      </c>
      <c r="R221" s="9">
        <f>Q221*B221</f>
        <v>12600000</v>
      </c>
    </row>
    <row r="222" spans="1:18" ht="12.75">
      <c r="A222" s="21" t="s">
        <v>217</v>
      </c>
      <c r="B222" s="9">
        <v>24000</v>
      </c>
      <c r="C222" s="9">
        <v>1330</v>
      </c>
      <c r="D222" s="9">
        <f>PRODUCT(B222,C222)</f>
        <v>31920000</v>
      </c>
      <c r="E222" s="21">
        <f t="shared" si="26"/>
        <v>40</v>
      </c>
      <c r="F222" s="41">
        <f t="shared" si="25"/>
        <v>33.25</v>
      </c>
      <c r="G222" s="21">
        <f t="shared" si="28"/>
        <v>960000</v>
      </c>
      <c r="I222" s="21">
        <v>20</v>
      </c>
      <c r="J222" s="21">
        <v>20</v>
      </c>
      <c r="K222" s="42"/>
      <c r="L222" s="21" t="s">
        <v>19</v>
      </c>
      <c r="R222" s="9"/>
    </row>
    <row r="223" spans="1:18" ht="12.75">
      <c r="A223" s="24" t="s">
        <v>218</v>
      </c>
      <c r="B223" s="9">
        <v>2400</v>
      </c>
      <c r="C223" s="9">
        <v>785</v>
      </c>
      <c r="D223" s="9">
        <f>PRODUCT(B223,C223)</f>
        <v>1884000</v>
      </c>
      <c r="E223" s="21">
        <f t="shared" si="26"/>
        <v>52.1</v>
      </c>
      <c r="F223" s="41">
        <f t="shared" si="25"/>
        <v>15.067178502879079</v>
      </c>
      <c r="G223" s="21">
        <f t="shared" si="28"/>
        <v>125040</v>
      </c>
      <c r="H223" s="21">
        <v>52.1</v>
      </c>
      <c r="K223" s="42"/>
      <c r="L223" s="21" t="s">
        <v>19</v>
      </c>
      <c r="O223" s="21">
        <v>560</v>
      </c>
      <c r="P223" s="21">
        <v>800</v>
      </c>
      <c r="Q223" s="21">
        <f>(O223+P223)/2</f>
        <v>680</v>
      </c>
      <c r="R223" s="9">
        <f>Q223*B223</f>
        <v>1632000</v>
      </c>
    </row>
    <row r="224" spans="1:18" ht="12.75">
      <c r="A224" s="24" t="s">
        <v>219</v>
      </c>
      <c r="B224" s="9">
        <v>32000</v>
      </c>
      <c r="C224" s="9">
        <v>210</v>
      </c>
      <c r="D224" s="9">
        <f>PRODUCT(B224,C224)</f>
        <v>6720000</v>
      </c>
      <c r="E224" s="21">
        <f t="shared" si="26"/>
        <v>5</v>
      </c>
      <c r="F224" s="41">
        <f t="shared" si="25"/>
        <v>42</v>
      </c>
      <c r="G224" s="21">
        <f t="shared" si="28"/>
        <v>160000</v>
      </c>
      <c r="H224" s="21">
        <v>5</v>
      </c>
      <c r="K224" s="42"/>
      <c r="L224" s="21" t="s">
        <v>19</v>
      </c>
      <c r="O224" s="21">
        <v>250</v>
      </c>
      <c r="P224" s="21">
        <v>199</v>
      </c>
      <c r="Q224" s="21">
        <f>(O224+P224)/2</f>
        <v>224.5</v>
      </c>
      <c r="R224" s="9">
        <f>Q224*B224</f>
        <v>7184000</v>
      </c>
    </row>
    <row r="225" spans="1:18" ht="12.75">
      <c r="A225" s="44" t="s">
        <v>220</v>
      </c>
      <c r="B225" s="38" t="s">
        <v>0</v>
      </c>
      <c r="C225" s="39" t="s">
        <v>6</v>
      </c>
      <c r="D225" s="39" t="s">
        <v>5</v>
      </c>
      <c r="E225" s="21">
        <f t="shared" si="26"/>
        <v>0</v>
      </c>
      <c r="F225" s="41" t="e">
        <f t="shared" si="25"/>
        <v>#VALUE!</v>
      </c>
      <c r="G225" s="21">
        <f t="shared" si="28"/>
        <v>0</v>
      </c>
      <c r="H225" s="39" t="s">
        <v>7</v>
      </c>
      <c r="I225" s="39" t="s">
        <v>8</v>
      </c>
      <c r="J225" s="39" t="s">
        <v>9</v>
      </c>
      <c r="K225" s="39" t="s">
        <v>10</v>
      </c>
      <c r="L225" s="39" t="s">
        <v>11</v>
      </c>
      <c r="M225" s="39" t="s">
        <v>12</v>
      </c>
      <c r="N225" s="39" t="s">
        <v>13</v>
      </c>
      <c r="O225" s="39" t="s">
        <v>1</v>
      </c>
      <c r="P225" s="39" t="s">
        <v>2</v>
      </c>
      <c r="Q225" s="39" t="s">
        <v>3</v>
      </c>
      <c r="R225" s="39" t="s">
        <v>4</v>
      </c>
    </row>
    <row r="226" spans="1:18" ht="12.75">
      <c r="A226" s="24" t="s">
        <v>221</v>
      </c>
      <c r="B226" s="9">
        <v>20000</v>
      </c>
      <c r="C226" s="9">
        <v>870</v>
      </c>
      <c r="D226" s="9">
        <f aca="true" t="shared" si="29" ref="D226:D238">PRODUCT(B226,C226)</f>
        <v>17400000</v>
      </c>
      <c r="E226" s="21">
        <f t="shared" si="26"/>
        <v>58.63</v>
      </c>
      <c r="F226" s="41">
        <f t="shared" si="25"/>
        <v>14.838819716868496</v>
      </c>
      <c r="G226" s="21">
        <f t="shared" si="28"/>
        <v>1172600</v>
      </c>
      <c r="H226" s="21">
        <v>58.63</v>
      </c>
      <c r="K226" s="42"/>
      <c r="L226" s="21" t="s">
        <v>19</v>
      </c>
      <c r="O226" s="21">
        <v>1080</v>
      </c>
      <c r="P226" s="21">
        <v>840</v>
      </c>
      <c r="Q226" s="21">
        <f>(O226+P226)/2</f>
        <v>960</v>
      </c>
      <c r="R226" s="9">
        <f>Q226*B226</f>
        <v>19200000</v>
      </c>
    </row>
    <row r="227" spans="1:18" ht="12.75">
      <c r="A227" s="24" t="s">
        <v>222</v>
      </c>
      <c r="B227" s="9">
        <v>16000</v>
      </c>
      <c r="C227" s="9">
        <v>163.5</v>
      </c>
      <c r="D227" s="9">
        <f t="shared" si="29"/>
        <v>2616000</v>
      </c>
      <c r="E227" s="21">
        <f t="shared" si="26"/>
        <v>12.01</v>
      </c>
      <c r="F227" s="41">
        <f t="shared" si="25"/>
        <v>13.613655287260617</v>
      </c>
      <c r="G227" s="21">
        <f t="shared" si="28"/>
        <v>192160</v>
      </c>
      <c r="H227" s="21">
        <v>12.01</v>
      </c>
      <c r="K227" s="42"/>
      <c r="L227" s="21" t="s">
        <v>19</v>
      </c>
      <c r="M227" s="21" t="s">
        <v>110</v>
      </c>
      <c r="R227" s="9"/>
    </row>
    <row r="228" spans="1:18" ht="12.75">
      <c r="A228" s="21" t="s">
        <v>223</v>
      </c>
      <c r="B228" s="9">
        <v>24000</v>
      </c>
      <c r="C228" s="9">
        <v>397</v>
      </c>
      <c r="D228" s="9">
        <f t="shared" si="29"/>
        <v>9528000</v>
      </c>
      <c r="E228" s="21">
        <f t="shared" si="26"/>
        <v>35</v>
      </c>
      <c r="F228" s="41">
        <f t="shared" si="25"/>
        <v>11.342857142857143</v>
      </c>
      <c r="G228" s="21">
        <f t="shared" si="28"/>
        <v>840000</v>
      </c>
      <c r="H228" s="21">
        <v>35</v>
      </c>
      <c r="K228" s="42"/>
      <c r="L228" s="21" t="s">
        <v>19</v>
      </c>
      <c r="O228" s="21">
        <v>650</v>
      </c>
      <c r="P228" s="21">
        <v>397</v>
      </c>
      <c r="Q228" s="21">
        <f>(O228+P228)/2</f>
        <v>523.5</v>
      </c>
      <c r="R228" s="9">
        <f>Q228*B228</f>
        <v>12564000</v>
      </c>
    </row>
    <row r="229" spans="1:18" ht="12.75">
      <c r="A229" s="21" t="s">
        <v>224</v>
      </c>
      <c r="B229" s="9">
        <v>40000</v>
      </c>
      <c r="C229" s="9">
        <v>980</v>
      </c>
      <c r="D229" s="9">
        <f t="shared" si="29"/>
        <v>39200000</v>
      </c>
      <c r="E229" s="21">
        <f t="shared" si="26"/>
        <v>50</v>
      </c>
      <c r="F229" s="41">
        <f t="shared" si="25"/>
        <v>19.6</v>
      </c>
      <c r="G229" s="21">
        <f t="shared" si="28"/>
        <v>2000000</v>
      </c>
      <c r="H229" s="21">
        <v>50</v>
      </c>
      <c r="K229" s="42"/>
      <c r="L229" s="21" t="s">
        <v>19</v>
      </c>
      <c r="O229" s="21">
        <v>1425</v>
      </c>
      <c r="P229" s="21">
        <v>975</v>
      </c>
      <c r="Q229" s="21">
        <f>(O229+P229)/2</f>
        <v>1200</v>
      </c>
      <c r="R229" s="9">
        <f>Q229*B229</f>
        <v>48000000</v>
      </c>
    </row>
    <row r="230" spans="1:18" ht="12.75">
      <c r="A230" s="21" t="s">
        <v>225</v>
      </c>
      <c r="B230" s="9">
        <v>22000</v>
      </c>
      <c r="C230" s="9">
        <v>1050</v>
      </c>
      <c r="D230" s="9">
        <f t="shared" si="29"/>
        <v>23100000</v>
      </c>
      <c r="E230" s="21">
        <f t="shared" si="26"/>
        <v>50</v>
      </c>
      <c r="F230" s="41">
        <f t="shared" si="25"/>
        <v>21</v>
      </c>
      <c r="G230" s="21">
        <f t="shared" si="28"/>
        <v>1100000</v>
      </c>
      <c r="H230" s="21">
        <v>50</v>
      </c>
      <c r="K230" s="42"/>
      <c r="L230" s="21" t="s">
        <v>19</v>
      </c>
      <c r="O230" s="24">
        <v>1380</v>
      </c>
      <c r="P230" s="21">
        <v>1040</v>
      </c>
      <c r="Q230" s="21">
        <f>(O230+P230)/2</f>
        <v>1210</v>
      </c>
      <c r="R230" s="9">
        <f>Q230*B230</f>
        <v>26620000</v>
      </c>
    </row>
    <row r="231" spans="1:18" ht="12.75">
      <c r="A231" s="55" t="s">
        <v>226</v>
      </c>
      <c r="B231" s="9">
        <v>31500</v>
      </c>
      <c r="C231" s="9">
        <v>970</v>
      </c>
      <c r="D231" s="9">
        <f t="shared" si="29"/>
        <v>30555000</v>
      </c>
      <c r="E231" s="21">
        <f t="shared" si="26"/>
        <v>45</v>
      </c>
      <c r="F231" s="41">
        <f t="shared" si="25"/>
        <v>21.555555555555557</v>
      </c>
      <c r="G231" s="21">
        <f t="shared" si="28"/>
        <v>1417500</v>
      </c>
      <c r="I231" s="21">
        <v>22.5</v>
      </c>
      <c r="J231" s="21">
        <v>22.5</v>
      </c>
      <c r="K231" s="42"/>
      <c r="L231" s="21" t="s">
        <v>19</v>
      </c>
      <c r="O231" s="21">
        <v>1132</v>
      </c>
      <c r="P231" s="21">
        <v>950</v>
      </c>
      <c r="Q231" s="21">
        <f>(O231+P231)/2</f>
        <v>1041</v>
      </c>
      <c r="R231" s="9">
        <f>Q231*B231</f>
        <v>32791500</v>
      </c>
    </row>
    <row r="232" spans="1:18" ht="12.75">
      <c r="A232" s="55" t="s">
        <v>227</v>
      </c>
      <c r="B232" s="9">
        <v>5321</v>
      </c>
      <c r="C232" s="9">
        <v>480</v>
      </c>
      <c r="D232" s="9">
        <f t="shared" si="29"/>
        <v>2554080</v>
      </c>
      <c r="E232" s="21">
        <f t="shared" si="26"/>
        <v>10</v>
      </c>
      <c r="F232" s="41">
        <f t="shared" si="25"/>
        <v>48</v>
      </c>
      <c r="G232" s="21">
        <f t="shared" si="28"/>
        <v>53210</v>
      </c>
      <c r="H232" s="21">
        <v>10</v>
      </c>
      <c r="K232" s="42"/>
      <c r="L232" s="21" t="s">
        <v>19</v>
      </c>
      <c r="M232" s="21" t="s">
        <v>112</v>
      </c>
      <c r="R232" s="9"/>
    </row>
    <row r="233" spans="1:18" ht="12.75">
      <c r="A233" s="21" t="s">
        <v>228</v>
      </c>
      <c r="B233" s="9">
        <v>80000</v>
      </c>
      <c r="C233" s="9">
        <v>123</v>
      </c>
      <c r="D233" s="9">
        <f t="shared" si="29"/>
        <v>9840000</v>
      </c>
      <c r="E233" s="21">
        <f t="shared" si="26"/>
        <v>6</v>
      </c>
      <c r="F233" s="41">
        <f t="shared" si="25"/>
        <v>20.5</v>
      </c>
      <c r="G233" s="21">
        <f t="shared" si="28"/>
        <v>480000</v>
      </c>
      <c r="I233" s="21">
        <v>2.5</v>
      </c>
      <c r="J233" s="21">
        <v>3.5</v>
      </c>
      <c r="K233" s="43">
        <v>36892</v>
      </c>
      <c r="L233" s="21" t="s">
        <v>19</v>
      </c>
      <c r="O233" s="21">
        <v>174</v>
      </c>
      <c r="P233" s="21">
        <v>115</v>
      </c>
      <c r="Q233" s="21">
        <f aca="true" t="shared" si="30" ref="Q233:Q238">(O233+P233)/2</f>
        <v>144.5</v>
      </c>
      <c r="R233" s="9">
        <f>Q233*B233</f>
        <v>11560000</v>
      </c>
    </row>
    <row r="234" spans="1:18" ht="12.75">
      <c r="A234" s="21" t="s">
        <v>229</v>
      </c>
      <c r="B234" s="9">
        <v>37000</v>
      </c>
      <c r="C234" s="9">
        <v>994</v>
      </c>
      <c r="D234" s="9">
        <f t="shared" si="29"/>
        <v>36778000</v>
      </c>
      <c r="E234" s="21">
        <f t="shared" si="26"/>
        <v>50</v>
      </c>
      <c r="F234" s="41">
        <f t="shared" si="25"/>
        <v>19.88</v>
      </c>
      <c r="G234" s="21">
        <f t="shared" si="28"/>
        <v>1850000</v>
      </c>
      <c r="I234" s="21">
        <v>25</v>
      </c>
      <c r="J234" s="21">
        <v>25</v>
      </c>
      <c r="K234" s="42"/>
      <c r="L234" s="21" t="s">
        <v>19</v>
      </c>
      <c r="O234" s="24">
        <v>1470</v>
      </c>
      <c r="P234" s="21">
        <v>977</v>
      </c>
      <c r="Q234" s="21">
        <f t="shared" si="30"/>
        <v>1223.5</v>
      </c>
      <c r="R234" s="9">
        <f>Q234*B234</f>
        <v>45269500</v>
      </c>
    </row>
    <row r="235" spans="1:18" ht="12.75">
      <c r="A235" s="21" t="s">
        <v>230</v>
      </c>
      <c r="B235" s="9">
        <v>24000</v>
      </c>
      <c r="C235" s="9">
        <v>1599</v>
      </c>
      <c r="D235" s="9">
        <f t="shared" si="29"/>
        <v>38376000</v>
      </c>
      <c r="E235" s="21">
        <f t="shared" si="26"/>
        <v>90</v>
      </c>
      <c r="F235" s="41">
        <f t="shared" si="25"/>
        <v>17.766666666666666</v>
      </c>
      <c r="G235" s="21">
        <f t="shared" si="28"/>
        <v>2160000</v>
      </c>
      <c r="I235" s="21">
        <v>25</v>
      </c>
      <c r="J235" s="21">
        <v>65</v>
      </c>
      <c r="K235" s="42"/>
      <c r="L235" s="21" t="s">
        <v>19</v>
      </c>
      <c r="O235" s="21">
        <v>1850</v>
      </c>
      <c r="P235" s="21">
        <v>1510</v>
      </c>
      <c r="Q235" s="21">
        <f t="shared" si="30"/>
        <v>1680</v>
      </c>
      <c r="R235" s="9">
        <f>Q235*B235</f>
        <v>40320000</v>
      </c>
    </row>
    <row r="236" spans="1:18" ht="12.75">
      <c r="A236" s="24" t="s">
        <v>231</v>
      </c>
      <c r="B236" s="9">
        <v>40000</v>
      </c>
      <c r="C236" s="9">
        <v>1590</v>
      </c>
      <c r="D236" s="9">
        <f t="shared" si="29"/>
        <v>63600000</v>
      </c>
      <c r="E236" s="21">
        <f t="shared" si="26"/>
        <v>65</v>
      </c>
      <c r="F236" s="41">
        <f t="shared" si="25"/>
        <v>24.46153846153846</v>
      </c>
      <c r="G236" s="21">
        <f t="shared" si="28"/>
        <v>2600000</v>
      </c>
      <c r="I236" s="21">
        <v>32.5</v>
      </c>
      <c r="J236" s="21">
        <v>32.5</v>
      </c>
      <c r="K236" s="43">
        <v>37012</v>
      </c>
      <c r="L236" s="21" t="s">
        <v>19</v>
      </c>
      <c r="O236" s="21">
        <v>1950</v>
      </c>
      <c r="P236" s="21">
        <v>1530</v>
      </c>
      <c r="Q236" s="21">
        <f t="shared" si="30"/>
        <v>1740</v>
      </c>
      <c r="R236" s="9">
        <f>Q236*B236</f>
        <v>69600000</v>
      </c>
    </row>
    <row r="237" spans="1:18" ht="12.75">
      <c r="A237" s="21" t="s">
        <v>232</v>
      </c>
      <c r="B237" s="9">
        <v>32000</v>
      </c>
      <c r="C237" s="9">
        <v>570</v>
      </c>
      <c r="D237" s="9">
        <f t="shared" si="29"/>
        <v>18240000</v>
      </c>
      <c r="E237" s="21">
        <f t="shared" si="26"/>
        <v>0</v>
      </c>
      <c r="F237" s="41" t="e">
        <f t="shared" si="25"/>
        <v>#DIV/0!</v>
      </c>
      <c r="G237" s="21">
        <f t="shared" si="28"/>
        <v>0</v>
      </c>
      <c r="H237" s="21" t="s">
        <v>69</v>
      </c>
      <c r="K237" s="42"/>
      <c r="L237" s="21" t="s">
        <v>19</v>
      </c>
      <c r="O237" s="21">
        <v>670</v>
      </c>
      <c r="P237" s="21">
        <v>530</v>
      </c>
      <c r="Q237" s="21">
        <f t="shared" si="30"/>
        <v>600</v>
      </c>
      <c r="R237" s="9">
        <f>Q237*B237</f>
        <v>19200000</v>
      </c>
    </row>
    <row r="238" spans="1:18" ht="12.75">
      <c r="A238" s="21" t="s">
        <v>233</v>
      </c>
      <c r="B238" s="9">
        <v>10000</v>
      </c>
      <c r="C238" s="9">
        <v>490</v>
      </c>
      <c r="D238" s="9">
        <f t="shared" si="29"/>
        <v>4900000</v>
      </c>
      <c r="E238" s="21">
        <f t="shared" si="26"/>
        <v>0</v>
      </c>
      <c r="F238" s="41" t="e">
        <f t="shared" si="25"/>
        <v>#DIV/0!</v>
      </c>
      <c r="G238" s="21">
        <f t="shared" si="28"/>
        <v>0</v>
      </c>
      <c r="H238" s="21" t="s">
        <v>69</v>
      </c>
      <c r="K238" s="42"/>
      <c r="L238" s="21" t="s">
        <v>19</v>
      </c>
      <c r="O238" s="21">
        <v>563</v>
      </c>
      <c r="P238" s="21">
        <v>525</v>
      </c>
      <c r="Q238" s="21">
        <f t="shared" si="30"/>
        <v>544</v>
      </c>
      <c r="R238" s="9">
        <f>Q238*B238</f>
        <v>5440000</v>
      </c>
    </row>
    <row r="239" spans="1:18" ht="12.75">
      <c r="A239" s="44" t="s">
        <v>234</v>
      </c>
      <c r="B239" s="38" t="s">
        <v>0</v>
      </c>
      <c r="C239" s="39" t="s">
        <v>6</v>
      </c>
      <c r="D239" s="39" t="s">
        <v>5</v>
      </c>
      <c r="E239" s="21">
        <f t="shared" si="26"/>
        <v>0</v>
      </c>
      <c r="F239" s="41" t="e">
        <f t="shared" si="25"/>
        <v>#VALUE!</v>
      </c>
      <c r="G239" s="21">
        <f t="shared" si="28"/>
        <v>0</v>
      </c>
      <c r="H239" s="39" t="s">
        <v>7</v>
      </c>
      <c r="I239" s="39" t="s">
        <v>8</v>
      </c>
      <c r="J239" s="39" t="s">
        <v>9</v>
      </c>
      <c r="K239" s="39" t="s">
        <v>10</v>
      </c>
      <c r="L239" s="39" t="s">
        <v>11</v>
      </c>
      <c r="M239" s="39" t="s">
        <v>12</v>
      </c>
      <c r="N239" s="39" t="s">
        <v>13</v>
      </c>
      <c r="O239" s="39" t="s">
        <v>1</v>
      </c>
      <c r="P239" s="39" t="s">
        <v>2</v>
      </c>
      <c r="Q239" s="39" t="s">
        <v>3</v>
      </c>
      <c r="R239" s="39" t="s">
        <v>4</v>
      </c>
    </row>
    <row r="240" spans="1:18" ht="12.75">
      <c r="A240" s="24" t="s">
        <v>238</v>
      </c>
      <c r="B240" s="9">
        <v>8000</v>
      </c>
      <c r="C240" s="9">
        <v>500</v>
      </c>
      <c r="D240" s="9">
        <f>PRODUCT(B240,C240)</f>
        <v>4000000</v>
      </c>
      <c r="E240" s="21">
        <f t="shared" si="26"/>
        <v>25</v>
      </c>
      <c r="F240" s="41">
        <f t="shared" si="25"/>
        <v>20</v>
      </c>
      <c r="G240" s="21">
        <f t="shared" si="28"/>
        <v>200000</v>
      </c>
      <c r="H240" s="21">
        <v>25</v>
      </c>
      <c r="K240" s="42"/>
      <c r="L240" s="21" t="s">
        <v>19</v>
      </c>
      <c r="O240" s="21">
        <v>625</v>
      </c>
      <c r="P240" s="21">
        <v>450</v>
      </c>
      <c r="Q240" s="21">
        <f>(O240+P240)/2</f>
        <v>537.5</v>
      </c>
      <c r="R240" s="9">
        <f>Q240*B240</f>
        <v>4300000</v>
      </c>
    </row>
    <row r="241" spans="1:18" ht="12.75">
      <c r="A241" s="24" t="s">
        <v>239</v>
      </c>
      <c r="B241" s="9">
        <v>50000</v>
      </c>
      <c r="C241" s="9">
        <v>35</v>
      </c>
      <c r="D241" s="9">
        <f>PRODUCT(B241,C241)</f>
        <v>1750000</v>
      </c>
      <c r="E241" s="21">
        <f t="shared" si="26"/>
        <v>0</v>
      </c>
      <c r="F241" s="41" t="e">
        <f t="shared" si="25"/>
        <v>#DIV/0!</v>
      </c>
      <c r="G241" s="21">
        <f t="shared" si="28"/>
        <v>0</v>
      </c>
      <c r="H241" s="21" t="s">
        <v>69</v>
      </c>
      <c r="K241" s="42"/>
      <c r="L241" s="21" t="s">
        <v>19</v>
      </c>
      <c r="M241" s="21" t="s">
        <v>209</v>
      </c>
      <c r="R241" s="9"/>
    </row>
    <row r="242" spans="1:18" ht="12.75">
      <c r="A242" s="44" t="s">
        <v>240</v>
      </c>
      <c r="B242" s="38" t="s">
        <v>0</v>
      </c>
      <c r="C242" s="39" t="s">
        <v>6</v>
      </c>
      <c r="D242" s="39" t="s">
        <v>5</v>
      </c>
      <c r="E242" s="21">
        <f t="shared" si="26"/>
        <v>0</v>
      </c>
      <c r="F242" s="41" t="e">
        <f t="shared" si="25"/>
        <v>#VALUE!</v>
      </c>
      <c r="G242" s="21">
        <f t="shared" si="28"/>
        <v>0</v>
      </c>
      <c r="H242" s="39" t="s">
        <v>7</v>
      </c>
      <c r="I242" s="39" t="s">
        <v>8</v>
      </c>
      <c r="J242" s="39" t="s">
        <v>9</v>
      </c>
      <c r="K242" s="39" t="s">
        <v>10</v>
      </c>
      <c r="L242" s="39" t="s">
        <v>11</v>
      </c>
      <c r="M242" s="39" t="s">
        <v>12</v>
      </c>
      <c r="N242" s="39" t="s">
        <v>13</v>
      </c>
      <c r="O242" s="39" t="s">
        <v>1</v>
      </c>
      <c r="P242" s="39" t="s">
        <v>2</v>
      </c>
      <c r="Q242" s="39" t="s">
        <v>3</v>
      </c>
      <c r="R242" s="39" t="s">
        <v>4</v>
      </c>
    </row>
    <row r="243" spans="1:18" ht="12.75">
      <c r="A243" s="21" t="s">
        <v>242</v>
      </c>
      <c r="B243" s="9">
        <v>24000</v>
      </c>
      <c r="C243" s="9">
        <v>2680</v>
      </c>
      <c r="D243" s="9">
        <f aca="true" t="shared" si="31" ref="D243:D253">PRODUCT(B243,C243)</f>
        <v>64320000</v>
      </c>
      <c r="E243" s="21">
        <f t="shared" si="26"/>
        <v>176</v>
      </c>
      <c r="F243" s="41">
        <f t="shared" si="25"/>
        <v>15.227272727272727</v>
      </c>
      <c r="G243" s="21">
        <f t="shared" si="28"/>
        <v>4224000</v>
      </c>
      <c r="H243" s="21">
        <v>176</v>
      </c>
      <c r="K243" s="42"/>
      <c r="L243" s="21" t="s">
        <v>19</v>
      </c>
      <c r="O243" s="24">
        <v>3235</v>
      </c>
      <c r="P243" s="21">
        <v>2550</v>
      </c>
      <c r="Q243" s="21">
        <f>(O243+P243)/2</f>
        <v>2892.5</v>
      </c>
      <c r="R243" s="9">
        <f>Q243*B243</f>
        <v>69420000</v>
      </c>
    </row>
    <row r="244" spans="1:18" ht="12.75">
      <c r="A244" s="21" t="s">
        <v>243</v>
      </c>
      <c r="B244" s="9">
        <v>9200</v>
      </c>
      <c r="C244" s="9">
        <v>1510</v>
      </c>
      <c r="D244" s="9">
        <f t="shared" si="31"/>
        <v>13892000</v>
      </c>
      <c r="E244" s="21">
        <f t="shared" si="26"/>
        <v>105.98</v>
      </c>
      <c r="F244" s="41">
        <f t="shared" si="25"/>
        <v>14.247971315342516</v>
      </c>
      <c r="G244" s="21">
        <f t="shared" si="28"/>
        <v>975016</v>
      </c>
      <c r="H244" s="21">
        <v>105.98</v>
      </c>
      <c r="K244" s="42"/>
      <c r="L244" s="21" t="s">
        <v>19</v>
      </c>
      <c r="M244" s="21" t="s">
        <v>110</v>
      </c>
      <c r="O244" s="24"/>
      <c r="R244" s="9"/>
    </row>
    <row r="245" spans="1:18" ht="12.75">
      <c r="A245" s="24" t="s">
        <v>244</v>
      </c>
      <c r="B245" s="9">
        <v>20000</v>
      </c>
      <c r="C245" s="9">
        <v>1121</v>
      </c>
      <c r="D245" s="9">
        <f t="shared" si="31"/>
        <v>22420000</v>
      </c>
      <c r="E245" s="21">
        <f t="shared" si="26"/>
        <v>70</v>
      </c>
      <c r="F245" s="41">
        <f t="shared" si="25"/>
        <v>16.014285714285716</v>
      </c>
      <c r="G245" s="21">
        <f t="shared" si="28"/>
        <v>1400000</v>
      </c>
      <c r="I245" s="21">
        <v>8.75</v>
      </c>
      <c r="J245" s="21">
        <v>61.25</v>
      </c>
      <c r="K245" s="42"/>
      <c r="L245" s="21" t="s">
        <v>19</v>
      </c>
      <c r="O245" s="24">
        <v>1370</v>
      </c>
      <c r="P245" s="21">
        <v>1005</v>
      </c>
      <c r="Q245" s="21">
        <f aca="true" t="shared" si="32" ref="Q245:Q250">(O245+P245)/2</f>
        <v>1187.5</v>
      </c>
      <c r="R245" s="9">
        <f>Q245*B245</f>
        <v>23750000</v>
      </c>
    </row>
    <row r="246" spans="1:18" ht="12.75">
      <c r="A246" s="24" t="s">
        <v>245</v>
      </c>
      <c r="B246" s="9">
        <v>10000</v>
      </c>
      <c r="C246" s="9">
        <v>1950</v>
      </c>
      <c r="D246" s="9">
        <f t="shared" si="31"/>
        <v>19500000</v>
      </c>
      <c r="E246" s="21">
        <f t="shared" si="26"/>
        <v>60</v>
      </c>
      <c r="F246" s="41">
        <f t="shared" si="25"/>
        <v>32.5</v>
      </c>
      <c r="G246" s="21">
        <f t="shared" si="28"/>
        <v>600000</v>
      </c>
      <c r="H246" s="21">
        <v>60</v>
      </c>
      <c r="K246" s="42"/>
      <c r="L246" s="21" t="s">
        <v>19</v>
      </c>
      <c r="O246" s="24">
        <v>3400</v>
      </c>
      <c r="P246" s="21">
        <v>1810</v>
      </c>
      <c r="Q246" s="21">
        <f t="shared" si="32"/>
        <v>2605</v>
      </c>
      <c r="R246" s="9">
        <f>Q246*B246</f>
        <v>26050000</v>
      </c>
    </row>
    <row r="247" spans="1:18" ht="12.75">
      <c r="A247" s="24" t="s">
        <v>246</v>
      </c>
      <c r="B247" s="9">
        <v>32600</v>
      </c>
      <c r="C247" s="9">
        <v>500</v>
      </c>
      <c r="D247" s="9">
        <f t="shared" si="31"/>
        <v>16300000</v>
      </c>
      <c r="E247" s="21">
        <f t="shared" si="26"/>
        <v>30</v>
      </c>
      <c r="F247" s="41">
        <f t="shared" si="25"/>
        <v>16.666666666666668</v>
      </c>
      <c r="G247" s="21">
        <f t="shared" si="28"/>
        <v>978000</v>
      </c>
      <c r="I247" s="21">
        <v>15</v>
      </c>
      <c r="J247" s="21">
        <v>15</v>
      </c>
      <c r="K247" s="42"/>
      <c r="L247" s="21" t="s">
        <v>19</v>
      </c>
      <c r="O247" s="21">
        <v>629</v>
      </c>
      <c r="P247" s="21">
        <v>491</v>
      </c>
      <c r="Q247" s="21">
        <f t="shared" si="32"/>
        <v>560</v>
      </c>
      <c r="R247" s="9">
        <f>Q247*B247</f>
        <v>18256000</v>
      </c>
    </row>
    <row r="248" spans="1:18" ht="12.75">
      <c r="A248" s="24" t="s">
        <v>247</v>
      </c>
      <c r="B248" s="9">
        <v>40000</v>
      </c>
      <c r="C248" s="9">
        <v>507</v>
      </c>
      <c r="D248" s="9">
        <f t="shared" si="31"/>
        <v>20280000</v>
      </c>
      <c r="E248" s="21">
        <f t="shared" si="26"/>
        <v>10</v>
      </c>
      <c r="F248" s="41">
        <f t="shared" si="25"/>
        <v>50.7</v>
      </c>
      <c r="G248" s="21">
        <f t="shared" si="28"/>
        <v>400000</v>
      </c>
      <c r="H248" s="21">
        <v>10</v>
      </c>
      <c r="K248" s="42"/>
      <c r="L248" s="21" t="s">
        <v>19</v>
      </c>
      <c r="O248" s="24">
        <v>355</v>
      </c>
      <c r="P248" s="21">
        <v>570</v>
      </c>
      <c r="Q248" s="21">
        <f t="shared" si="32"/>
        <v>462.5</v>
      </c>
      <c r="R248" s="9">
        <f>Q248*B248</f>
        <v>18500000</v>
      </c>
    </row>
    <row r="249" spans="1:18" ht="12.75">
      <c r="A249" s="24" t="s">
        <v>250</v>
      </c>
      <c r="B249" s="9">
        <v>20000</v>
      </c>
      <c r="C249" s="9">
        <v>44</v>
      </c>
      <c r="D249" s="9">
        <f t="shared" si="31"/>
        <v>880000</v>
      </c>
      <c r="E249" s="21">
        <f t="shared" si="26"/>
        <v>25</v>
      </c>
      <c r="F249" s="41">
        <f t="shared" si="25"/>
        <v>1.76</v>
      </c>
      <c r="G249" s="21">
        <f t="shared" si="28"/>
        <v>500000</v>
      </c>
      <c r="I249" s="21">
        <v>25</v>
      </c>
      <c r="J249" s="21">
        <v>0</v>
      </c>
      <c r="K249" s="43">
        <v>36708</v>
      </c>
      <c r="L249" s="21" t="s">
        <v>19</v>
      </c>
      <c r="N249" s="21" t="s">
        <v>39</v>
      </c>
      <c r="O249" s="21">
        <v>45.25</v>
      </c>
      <c r="P249" s="21">
        <v>43</v>
      </c>
      <c r="Q249" s="21">
        <f t="shared" si="32"/>
        <v>44.125</v>
      </c>
      <c r="R249" s="9">
        <f>Q249*B249</f>
        <v>882500</v>
      </c>
    </row>
    <row r="250" spans="1:18" ht="12.75">
      <c r="A250" s="24" t="s">
        <v>252</v>
      </c>
      <c r="B250" s="9">
        <v>40000</v>
      </c>
      <c r="C250" s="9">
        <v>980</v>
      </c>
      <c r="D250" s="9">
        <f t="shared" si="31"/>
        <v>39200000</v>
      </c>
      <c r="E250" s="21">
        <f t="shared" si="26"/>
        <v>35</v>
      </c>
      <c r="F250" s="41">
        <f t="shared" si="25"/>
        <v>28</v>
      </c>
      <c r="G250" s="21">
        <f t="shared" si="28"/>
        <v>1400000</v>
      </c>
      <c r="I250" s="21">
        <v>20</v>
      </c>
      <c r="J250" s="21">
        <v>15</v>
      </c>
      <c r="K250" s="43">
        <v>37012</v>
      </c>
      <c r="L250" s="21" t="s">
        <v>19</v>
      </c>
      <c r="O250" s="24">
        <v>1245</v>
      </c>
      <c r="P250" s="21">
        <v>1080</v>
      </c>
      <c r="Q250" s="21">
        <f t="shared" si="32"/>
        <v>1162.5</v>
      </c>
      <c r="R250" s="9">
        <f>Q250*B250</f>
        <v>46500000</v>
      </c>
    </row>
    <row r="251" spans="1:18" ht="12.75">
      <c r="A251" s="21" t="s">
        <v>253</v>
      </c>
      <c r="B251" s="9">
        <v>15000</v>
      </c>
      <c r="C251" s="9">
        <v>500</v>
      </c>
      <c r="D251" s="9">
        <f t="shared" si="31"/>
        <v>7500000</v>
      </c>
      <c r="E251" s="21">
        <f t="shared" si="26"/>
        <v>0</v>
      </c>
      <c r="F251" s="41" t="e">
        <f t="shared" si="25"/>
        <v>#DIV/0!</v>
      </c>
      <c r="G251" s="21">
        <f t="shared" si="28"/>
        <v>0</v>
      </c>
      <c r="K251" s="42"/>
      <c r="L251" s="21" t="s">
        <v>19</v>
      </c>
      <c r="Q251" s="21">
        <v>500.33</v>
      </c>
      <c r="R251" s="9">
        <f>Q251*B251</f>
        <v>7504950</v>
      </c>
    </row>
    <row r="252" spans="1:18" ht="12.75">
      <c r="A252" s="24" t="s">
        <v>254</v>
      </c>
      <c r="B252" s="9">
        <v>22000</v>
      </c>
      <c r="C252" s="9">
        <v>2550</v>
      </c>
      <c r="D252" s="9">
        <f t="shared" si="31"/>
        <v>56100000</v>
      </c>
      <c r="E252" s="21">
        <f t="shared" si="26"/>
        <v>100</v>
      </c>
      <c r="F252" s="41">
        <f t="shared" si="25"/>
        <v>25.5</v>
      </c>
      <c r="G252" s="21">
        <f t="shared" si="28"/>
        <v>2200000</v>
      </c>
      <c r="H252" s="21">
        <v>100</v>
      </c>
      <c r="K252" s="42"/>
      <c r="L252" s="21" t="s">
        <v>19</v>
      </c>
      <c r="O252" s="24">
        <v>2980</v>
      </c>
      <c r="P252" s="21">
        <v>2400</v>
      </c>
      <c r="Q252" s="21">
        <f>(O252+P252)/2</f>
        <v>2690</v>
      </c>
      <c r="R252" s="9">
        <f>Q252*B252</f>
        <v>59180000</v>
      </c>
    </row>
    <row r="253" spans="1:18" ht="12.75">
      <c r="A253" s="24" t="s">
        <v>255</v>
      </c>
      <c r="B253" s="9">
        <v>8000</v>
      </c>
      <c r="C253" s="9">
        <v>110</v>
      </c>
      <c r="D253" s="9">
        <f t="shared" si="31"/>
        <v>880000</v>
      </c>
      <c r="E253" s="21">
        <f t="shared" si="26"/>
        <v>8.5</v>
      </c>
      <c r="F253" s="41">
        <f t="shared" si="25"/>
        <v>12.941176470588236</v>
      </c>
      <c r="G253" s="21">
        <f t="shared" si="28"/>
        <v>68000</v>
      </c>
      <c r="H253" s="21">
        <v>8.5</v>
      </c>
      <c r="K253" s="42"/>
      <c r="L253" s="21" t="s">
        <v>19</v>
      </c>
      <c r="O253" s="24">
        <v>75</v>
      </c>
      <c r="P253" s="21">
        <v>140</v>
      </c>
      <c r="Q253" s="21">
        <f>(O253+P253)/2</f>
        <v>107.5</v>
      </c>
      <c r="R253" s="9">
        <f>Q253*B253</f>
        <v>860000</v>
      </c>
    </row>
    <row r="254" spans="1:18" ht="12.75">
      <c r="A254" s="44" t="s">
        <v>256</v>
      </c>
      <c r="B254" s="38" t="s">
        <v>0</v>
      </c>
      <c r="C254" s="39" t="s">
        <v>6</v>
      </c>
      <c r="D254" s="39" t="s">
        <v>5</v>
      </c>
      <c r="E254" s="21">
        <f t="shared" si="26"/>
        <v>0</v>
      </c>
      <c r="F254" s="41" t="e">
        <f t="shared" si="25"/>
        <v>#VALUE!</v>
      </c>
      <c r="G254" s="21">
        <f t="shared" si="28"/>
        <v>0</v>
      </c>
      <c r="H254" s="39" t="s">
        <v>7</v>
      </c>
      <c r="I254" s="39" t="s">
        <v>8</v>
      </c>
      <c r="J254" s="39" t="s">
        <v>9</v>
      </c>
      <c r="K254" s="39" t="s">
        <v>10</v>
      </c>
      <c r="L254" s="39" t="s">
        <v>11</v>
      </c>
      <c r="M254" s="39" t="s">
        <v>12</v>
      </c>
      <c r="N254" s="39" t="s">
        <v>13</v>
      </c>
      <c r="O254" s="39" t="s">
        <v>1</v>
      </c>
      <c r="P254" s="39" t="s">
        <v>2</v>
      </c>
      <c r="Q254" s="39" t="s">
        <v>3</v>
      </c>
      <c r="R254" s="39" t="s">
        <v>4</v>
      </c>
    </row>
    <row r="255" spans="1:18" ht="12.75">
      <c r="A255" s="24" t="s">
        <v>257</v>
      </c>
      <c r="B255" s="9">
        <v>20000</v>
      </c>
      <c r="C255" s="9">
        <v>230</v>
      </c>
      <c r="D255" s="9">
        <f aca="true" t="shared" si="33" ref="D255:D264">PRODUCT(B255,C255)</f>
        <v>4600000</v>
      </c>
      <c r="E255" s="21">
        <f t="shared" si="26"/>
        <v>0</v>
      </c>
      <c r="F255" s="41" t="e">
        <f t="shared" si="25"/>
        <v>#DIV/0!</v>
      </c>
      <c r="G255" s="21">
        <f t="shared" si="28"/>
        <v>0</v>
      </c>
      <c r="H255" s="21">
        <v>0</v>
      </c>
      <c r="K255" s="42"/>
      <c r="L255" s="21" t="s">
        <v>19</v>
      </c>
      <c r="O255" s="24">
        <v>380</v>
      </c>
      <c r="P255" s="21">
        <v>190</v>
      </c>
      <c r="Q255" s="21">
        <f aca="true" t="shared" si="34" ref="Q255:Q263">(O255+P255)/2</f>
        <v>285</v>
      </c>
      <c r="R255" s="9">
        <f>Q255*B255</f>
        <v>5700000</v>
      </c>
    </row>
    <row r="256" spans="1:18" ht="12.75">
      <c r="A256" s="55" t="s">
        <v>258</v>
      </c>
      <c r="B256" s="9">
        <v>24000</v>
      </c>
      <c r="C256" s="9">
        <v>462</v>
      </c>
      <c r="D256" s="9">
        <f t="shared" si="33"/>
        <v>11088000</v>
      </c>
      <c r="E256" s="21">
        <f t="shared" si="26"/>
        <v>0</v>
      </c>
      <c r="F256" s="41" t="e">
        <f t="shared" si="25"/>
        <v>#DIV/0!</v>
      </c>
      <c r="G256" s="21">
        <f t="shared" si="28"/>
        <v>0</v>
      </c>
      <c r="H256" s="21">
        <v>0</v>
      </c>
      <c r="K256" s="42"/>
      <c r="L256" s="21" t="s">
        <v>19</v>
      </c>
      <c r="O256" s="21">
        <v>615</v>
      </c>
      <c r="P256" s="21">
        <v>460</v>
      </c>
      <c r="Q256" s="21">
        <f t="shared" si="34"/>
        <v>537.5</v>
      </c>
      <c r="R256" s="9">
        <f>Q256*B256</f>
        <v>12900000</v>
      </c>
    </row>
    <row r="257" spans="1:18" ht="12.75">
      <c r="A257" s="21" t="s">
        <v>259</v>
      </c>
      <c r="B257" s="9">
        <v>60000</v>
      </c>
      <c r="C257" s="9">
        <v>145</v>
      </c>
      <c r="D257" s="9">
        <f t="shared" si="33"/>
        <v>8700000</v>
      </c>
      <c r="E257" s="21">
        <f t="shared" si="26"/>
        <v>8</v>
      </c>
      <c r="F257" s="41">
        <f t="shared" si="25"/>
        <v>18.125</v>
      </c>
      <c r="G257" s="21">
        <f t="shared" si="28"/>
        <v>480000</v>
      </c>
      <c r="H257" s="21">
        <v>8</v>
      </c>
      <c r="K257" s="42"/>
      <c r="L257" s="21" t="s">
        <v>19</v>
      </c>
      <c r="O257" s="24">
        <v>141</v>
      </c>
      <c r="P257" s="21">
        <v>180</v>
      </c>
      <c r="Q257" s="21">
        <f t="shared" si="34"/>
        <v>160.5</v>
      </c>
      <c r="R257" s="9">
        <f>Q257*B257</f>
        <v>9630000</v>
      </c>
    </row>
    <row r="258" spans="1:18" ht="12.75">
      <c r="A258" s="21" t="s">
        <v>260</v>
      </c>
      <c r="B258" s="9">
        <v>22500</v>
      </c>
      <c r="C258" s="9">
        <v>95</v>
      </c>
      <c r="D258" s="9">
        <f t="shared" si="33"/>
        <v>2137500</v>
      </c>
      <c r="E258" s="21">
        <f t="shared" si="26"/>
        <v>5</v>
      </c>
      <c r="F258" s="41">
        <f t="shared" si="25"/>
        <v>19</v>
      </c>
      <c r="G258" s="21">
        <f t="shared" si="28"/>
        <v>112500</v>
      </c>
      <c r="H258" s="21">
        <v>5</v>
      </c>
      <c r="K258" s="42"/>
      <c r="L258" s="21" t="s">
        <v>19</v>
      </c>
      <c r="O258" s="24">
        <v>125</v>
      </c>
      <c r="P258" s="21">
        <v>80</v>
      </c>
      <c r="Q258" s="21">
        <f t="shared" si="34"/>
        <v>102.5</v>
      </c>
      <c r="R258" s="9">
        <f>Q258*B258</f>
        <v>2306250</v>
      </c>
    </row>
    <row r="259" spans="1:18" ht="12.75">
      <c r="A259" s="21" t="s">
        <v>261</v>
      </c>
      <c r="B259" s="9">
        <v>21000</v>
      </c>
      <c r="C259" s="9">
        <v>311</v>
      </c>
      <c r="D259" s="9">
        <f t="shared" si="33"/>
        <v>6531000</v>
      </c>
      <c r="E259" s="21">
        <f t="shared" si="26"/>
        <v>25</v>
      </c>
      <c r="F259" s="41">
        <f t="shared" si="25"/>
        <v>12.44</v>
      </c>
      <c r="G259" s="21">
        <f t="shared" si="28"/>
        <v>525000</v>
      </c>
      <c r="H259" s="21">
        <v>25</v>
      </c>
      <c r="K259" s="42"/>
      <c r="L259" s="21" t="s">
        <v>19</v>
      </c>
      <c r="O259" s="21">
        <v>580</v>
      </c>
      <c r="P259" s="21">
        <v>259</v>
      </c>
      <c r="Q259" s="21">
        <f t="shared" si="34"/>
        <v>419.5</v>
      </c>
      <c r="R259" s="9">
        <f>Q259*B259</f>
        <v>8809500</v>
      </c>
    </row>
    <row r="260" spans="1:18" ht="12.75">
      <c r="A260" s="21" t="s">
        <v>263</v>
      </c>
      <c r="B260" s="9">
        <v>30000</v>
      </c>
      <c r="C260" s="9">
        <v>160</v>
      </c>
      <c r="D260" s="9">
        <f t="shared" si="33"/>
        <v>4800000</v>
      </c>
      <c r="E260" s="21">
        <f t="shared" si="26"/>
        <v>0</v>
      </c>
      <c r="F260" s="41" t="e">
        <f aca="true" t="shared" si="35" ref="F260:F323">C260/E260</f>
        <v>#DIV/0!</v>
      </c>
      <c r="G260" s="21">
        <f t="shared" si="28"/>
        <v>0</v>
      </c>
      <c r="H260" s="21">
        <v>0</v>
      </c>
      <c r="K260" s="42"/>
      <c r="L260" s="21" t="s">
        <v>19</v>
      </c>
      <c r="O260" s="21">
        <v>538</v>
      </c>
      <c r="P260" s="21">
        <v>160</v>
      </c>
      <c r="Q260" s="21">
        <f t="shared" si="34"/>
        <v>349</v>
      </c>
      <c r="R260" s="9">
        <f>Q260*B260</f>
        <v>10470000</v>
      </c>
    </row>
    <row r="261" spans="1:18" ht="12.75">
      <c r="A261" s="24" t="s">
        <v>264</v>
      </c>
      <c r="B261" s="9">
        <v>24000</v>
      </c>
      <c r="C261" s="9">
        <v>435</v>
      </c>
      <c r="D261" s="9">
        <f t="shared" si="33"/>
        <v>10440000</v>
      </c>
      <c r="E261" s="21">
        <f aca="true" t="shared" si="36" ref="E261:E324">SUM(H261,I261,J261)</f>
        <v>30</v>
      </c>
      <c r="F261" s="41">
        <f t="shared" si="35"/>
        <v>14.5</v>
      </c>
      <c r="G261" s="21">
        <f t="shared" si="28"/>
        <v>720000</v>
      </c>
      <c r="H261" s="21">
        <v>30</v>
      </c>
      <c r="K261" s="42"/>
      <c r="L261" s="21" t="s">
        <v>19</v>
      </c>
      <c r="O261" s="21">
        <v>545</v>
      </c>
      <c r="P261" s="21">
        <v>420</v>
      </c>
      <c r="Q261" s="21">
        <f t="shared" si="34"/>
        <v>482.5</v>
      </c>
      <c r="R261" s="9">
        <f>Q261*B261</f>
        <v>11580000</v>
      </c>
    </row>
    <row r="262" spans="1:18" ht="12.75">
      <c r="A262" s="21" t="s">
        <v>265</v>
      </c>
      <c r="B262" s="9">
        <v>48000</v>
      </c>
      <c r="C262" s="9">
        <v>205</v>
      </c>
      <c r="D262" s="9">
        <f t="shared" si="33"/>
        <v>9840000</v>
      </c>
      <c r="E262" s="21">
        <f t="shared" si="36"/>
        <v>0</v>
      </c>
      <c r="F262" s="41" t="e">
        <f t="shared" si="35"/>
        <v>#DIV/0!</v>
      </c>
      <c r="G262" s="21">
        <f t="shared" si="28"/>
        <v>0</v>
      </c>
      <c r="H262" s="21">
        <v>0</v>
      </c>
      <c r="K262" s="42"/>
      <c r="L262" s="21" t="s">
        <v>19</v>
      </c>
      <c r="O262" s="24">
        <v>303</v>
      </c>
      <c r="P262" s="21">
        <v>205</v>
      </c>
      <c r="Q262" s="21">
        <f t="shared" si="34"/>
        <v>254</v>
      </c>
      <c r="R262" s="9">
        <f>Q262*B262</f>
        <v>12192000</v>
      </c>
    </row>
    <row r="263" spans="1:18" ht="12.75">
      <c r="A263" s="21" t="s">
        <v>266</v>
      </c>
      <c r="B263" s="9">
        <v>10200</v>
      </c>
      <c r="C263" s="9">
        <v>75</v>
      </c>
      <c r="D263" s="9">
        <f t="shared" si="33"/>
        <v>765000</v>
      </c>
      <c r="E263" s="21">
        <f t="shared" si="36"/>
        <v>0</v>
      </c>
      <c r="F263" s="41" t="e">
        <f t="shared" si="35"/>
        <v>#DIV/0!</v>
      </c>
      <c r="G263" s="21">
        <f t="shared" si="28"/>
        <v>0</v>
      </c>
      <c r="H263" s="21">
        <v>0</v>
      </c>
      <c r="K263" s="42"/>
      <c r="L263" s="21" t="s">
        <v>19</v>
      </c>
      <c r="M263" s="21" t="s">
        <v>112</v>
      </c>
      <c r="O263" s="21">
        <v>610</v>
      </c>
      <c r="P263" s="21">
        <v>65</v>
      </c>
      <c r="Q263" s="21">
        <f t="shared" si="34"/>
        <v>337.5</v>
      </c>
      <c r="R263" s="9">
        <f>Q263*B263</f>
        <v>3442500</v>
      </c>
    </row>
    <row r="264" spans="1:18" ht="12.75">
      <c r="A264" s="21" t="s">
        <v>267</v>
      </c>
      <c r="B264" s="9">
        <v>10200</v>
      </c>
      <c r="C264" s="9">
        <v>60</v>
      </c>
      <c r="D264" s="9">
        <f t="shared" si="33"/>
        <v>612000</v>
      </c>
      <c r="E264" s="21">
        <f t="shared" si="36"/>
        <v>0</v>
      </c>
      <c r="F264" s="41" t="e">
        <f t="shared" si="35"/>
        <v>#DIV/0!</v>
      </c>
      <c r="G264" s="21">
        <f t="shared" si="28"/>
        <v>0</v>
      </c>
      <c r="H264" s="21">
        <v>0</v>
      </c>
      <c r="K264" s="42"/>
      <c r="L264" s="21" t="s">
        <v>19</v>
      </c>
      <c r="M264" s="21" t="s">
        <v>209</v>
      </c>
      <c r="R264" s="9"/>
    </row>
    <row r="265" spans="1:18" ht="12.75">
      <c r="A265" s="44" t="s">
        <v>268</v>
      </c>
      <c r="B265" s="38" t="s">
        <v>0</v>
      </c>
      <c r="C265" s="39" t="s">
        <v>6</v>
      </c>
      <c r="D265" s="39" t="s">
        <v>5</v>
      </c>
      <c r="E265" s="21">
        <f t="shared" si="36"/>
        <v>0</v>
      </c>
      <c r="F265" s="41" t="e">
        <f t="shared" si="35"/>
        <v>#VALUE!</v>
      </c>
      <c r="G265" s="21">
        <f t="shared" si="28"/>
        <v>0</v>
      </c>
      <c r="H265" s="39" t="s">
        <v>7</v>
      </c>
      <c r="I265" s="39" t="s">
        <v>8</v>
      </c>
      <c r="J265" s="39" t="s">
        <v>9</v>
      </c>
      <c r="K265" s="39" t="s">
        <v>10</v>
      </c>
      <c r="L265" s="39" t="s">
        <v>11</v>
      </c>
      <c r="M265" s="39" t="s">
        <v>12</v>
      </c>
      <c r="N265" s="39" t="s">
        <v>13</v>
      </c>
      <c r="O265" s="39" t="s">
        <v>1</v>
      </c>
      <c r="P265" s="39" t="s">
        <v>2</v>
      </c>
      <c r="Q265" s="39" t="s">
        <v>3</v>
      </c>
      <c r="R265" s="39" t="s">
        <v>4</v>
      </c>
    </row>
    <row r="266" spans="1:18" ht="12.75">
      <c r="A266" s="21" t="s">
        <v>269</v>
      </c>
      <c r="B266" s="9">
        <v>20000</v>
      </c>
      <c r="C266" s="9">
        <v>930</v>
      </c>
      <c r="D266" s="9">
        <f>PRODUCT(B266,C266)</f>
        <v>18600000</v>
      </c>
      <c r="E266" s="21">
        <f t="shared" si="36"/>
        <v>45</v>
      </c>
      <c r="F266" s="41">
        <f t="shared" si="35"/>
        <v>20.666666666666668</v>
      </c>
      <c r="G266" s="21">
        <f t="shared" si="28"/>
        <v>900000</v>
      </c>
      <c r="I266" s="21">
        <v>12.5</v>
      </c>
      <c r="J266" s="21">
        <v>32.5</v>
      </c>
      <c r="K266" s="43">
        <v>36892</v>
      </c>
      <c r="L266" s="21" t="s">
        <v>19</v>
      </c>
      <c r="O266" s="24">
        <v>990</v>
      </c>
      <c r="P266" s="21">
        <v>830</v>
      </c>
      <c r="Q266" s="21">
        <f>(O266+P266)/2</f>
        <v>910</v>
      </c>
      <c r="R266" s="9">
        <f>Q266*B266</f>
        <v>18200000</v>
      </c>
    </row>
    <row r="267" spans="1:18" ht="12.75">
      <c r="A267" s="24" t="s">
        <v>270</v>
      </c>
      <c r="B267" s="9">
        <v>6600</v>
      </c>
      <c r="C267" s="9">
        <v>614</v>
      </c>
      <c r="D267" s="9">
        <f>PRODUCT(B267,C267)</f>
        <v>4052400</v>
      </c>
      <c r="E267" s="21">
        <f t="shared" si="36"/>
        <v>30</v>
      </c>
      <c r="F267" s="41">
        <f t="shared" si="35"/>
        <v>20.466666666666665</v>
      </c>
      <c r="G267" s="21">
        <f t="shared" si="28"/>
        <v>198000</v>
      </c>
      <c r="I267" s="21">
        <v>12.5</v>
      </c>
      <c r="J267" s="21">
        <v>17.5</v>
      </c>
      <c r="K267" s="42"/>
      <c r="L267" s="21" t="s">
        <v>19</v>
      </c>
      <c r="O267" s="24">
        <v>790</v>
      </c>
      <c r="P267" s="21">
        <v>606</v>
      </c>
      <c r="Q267" s="21">
        <f>(O267+P267)/2</f>
        <v>698</v>
      </c>
      <c r="R267" s="9">
        <f>Q267*B267</f>
        <v>4606800</v>
      </c>
    </row>
    <row r="268" spans="1:18" ht="12.75">
      <c r="A268" s="21" t="s">
        <v>271</v>
      </c>
      <c r="B268" s="9">
        <v>26000</v>
      </c>
      <c r="C268" s="9">
        <v>795</v>
      </c>
      <c r="D268" s="9">
        <f>PRODUCT(B268,C268)</f>
        <v>20670000</v>
      </c>
      <c r="E268" s="21">
        <f t="shared" si="36"/>
        <v>40</v>
      </c>
      <c r="F268" s="41">
        <f t="shared" si="35"/>
        <v>19.875</v>
      </c>
      <c r="G268" s="21">
        <f t="shared" si="28"/>
        <v>1040000</v>
      </c>
      <c r="I268" s="21">
        <v>10</v>
      </c>
      <c r="J268" s="21">
        <v>30</v>
      </c>
      <c r="K268" s="43">
        <v>37012</v>
      </c>
      <c r="L268" s="21" t="s">
        <v>19</v>
      </c>
      <c r="O268" s="21">
        <v>970</v>
      </c>
      <c r="P268" s="21">
        <v>750</v>
      </c>
      <c r="Q268" s="21">
        <f>(O268+P268)/2</f>
        <v>860</v>
      </c>
      <c r="R268" s="9">
        <f>Q268*B268</f>
        <v>22360000</v>
      </c>
    </row>
    <row r="269" spans="1:18" ht="12.75">
      <c r="A269" s="44" t="s">
        <v>272</v>
      </c>
      <c r="B269" s="38" t="s">
        <v>0</v>
      </c>
      <c r="C269" s="39" t="s">
        <v>6</v>
      </c>
      <c r="D269" s="39" t="s">
        <v>5</v>
      </c>
      <c r="E269" s="21">
        <f t="shared" si="36"/>
        <v>0</v>
      </c>
      <c r="F269" s="41" t="e">
        <f t="shared" si="35"/>
        <v>#VALUE!</v>
      </c>
      <c r="G269" s="21">
        <f t="shared" si="28"/>
        <v>0</v>
      </c>
      <c r="H269" s="39" t="s">
        <v>7</v>
      </c>
      <c r="I269" s="39" t="s">
        <v>8</v>
      </c>
      <c r="J269" s="39" t="s">
        <v>9</v>
      </c>
      <c r="K269" s="39" t="s">
        <v>10</v>
      </c>
      <c r="L269" s="39" t="s">
        <v>11</v>
      </c>
      <c r="M269" s="39" t="s">
        <v>12</v>
      </c>
      <c r="N269" s="39" t="s">
        <v>13</v>
      </c>
      <c r="O269" s="39" t="s">
        <v>1</v>
      </c>
      <c r="P269" s="39" t="s">
        <v>2</v>
      </c>
      <c r="Q269" s="39" t="s">
        <v>3</v>
      </c>
      <c r="R269" s="39" t="s">
        <v>4</v>
      </c>
    </row>
    <row r="270" spans="1:18" ht="12.75">
      <c r="A270" s="21" t="s">
        <v>273</v>
      </c>
      <c r="B270" s="9">
        <v>7200</v>
      </c>
      <c r="C270" s="9">
        <v>600</v>
      </c>
      <c r="D270" s="9">
        <f aca="true" t="shared" si="37" ref="D270:D275">PRODUCT(B270,C270)</f>
        <v>4320000</v>
      </c>
      <c r="E270" s="21">
        <f t="shared" si="36"/>
        <v>0</v>
      </c>
      <c r="F270" s="41" t="e">
        <f t="shared" si="35"/>
        <v>#DIV/0!</v>
      </c>
      <c r="G270" s="21">
        <f t="shared" si="28"/>
        <v>0</v>
      </c>
      <c r="H270" s="21" t="s">
        <v>69</v>
      </c>
      <c r="K270" s="42"/>
      <c r="L270" s="21" t="s">
        <v>19</v>
      </c>
      <c r="Q270" s="21">
        <v>396.65</v>
      </c>
      <c r="R270" s="9">
        <f>Q270*B270</f>
        <v>2855880</v>
      </c>
    </row>
    <row r="271" spans="1:18" ht="12.75">
      <c r="A271" s="24" t="s">
        <v>274</v>
      </c>
      <c r="B271" s="9">
        <v>20000</v>
      </c>
      <c r="C271" s="9">
        <v>476</v>
      </c>
      <c r="D271" s="9">
        <f t="shared" si="37"/>
        <v>9520000</v>
      </c>
      <c r="E271" s="21">
        <f t="shared" si="36"/>
        <v>32</v>
      </c>
      <c r="F271" s="41">
        <f t="shared" si="35"/>
        <v>14.875</v>
      </c>
      <c r="G271" s="21">
        <f t="shared" si="28"/>
        <v>640000</v>
      </c>
      <c r="I271" s="21">
        <v>10</v>
      </c>
      <c r="J271" s="21">
        <v>22</v>
      </c>
      <c r="K271" s="43">
        <v>37012</v>
      </c>
      <c r="L271" s="21" t="s">
        <v>19</v>
      </c>
      <c r="O271" s="21">
        <v>860</v>
      </c>
      <c r="P271" s="21">
        <v>476</v>
      </c>
      <c r="Q271" s="21">
        <f>(O271+P271)/2</f>
        <v>668</v>
      </c>
      <c r="R271" s="9">
        <f>Q271*B271</f>
        <v>13360000</v>
      </c>
    </row>
    <row r="272" spans="1:18" ht="12.75">
      <c r="A272" s="24" t="s">
        <v>275</v>
      </c>
      <c r="B272" s="9">
        <v>25000</v>
      </c>
      <c r="C272" s="9">
        <v>1100</v>
      </c>
      <c r="D272" s="9">
        <f t="shared" si="37"/>
        <v>27500000</v>
      </c>
      <c r="E272" s="21">
        <f t="shared" si="36"/>
        <v>50</v>
      </c>
      <c r="F272" s="41">
        <f t="shared" si="35"/>
        <v>22</v>
      </c>
      <c r="G272" s="21">
        <f t="shared" si="28"/>
        <v>1250000</v>
      </c>
      <c r="I272" s="21">
        <v>20</v>
      </c>
      <c r="J272" s="21">
        <v>30</v>
      </c>
      <c r="K272" s="43"/>
      <c r="L272" s="21" t="s">
        <v>19</v>
      </c>
      <c r="O272" s="21">
        <v>1245</v>
      </c>
      <c r="P272" s="21">
        <v>1080</v>
      </c>
      <c r="Q272" s="21">
        <f>(O272+P272)/2</f>
        <v>1162.5</v>
      </c>
      <c r="R272" s="9">
        <f>Q272*B272</f>
        <v>29062500</v>
      </c>
    </row>
    <row r="273" spans="1:18" ht="12.75">
      <c r="A273" s="24" t="s">
        <v>276</v>
      </c>
      <c r="B273" s="9">
        <v>32800</v>
      </c>
      <c r="C273" s="9">
        <v>449</v>
      </c>
      <c r="D273" s="9">
        <f t="shared" si="37"/>
        <v>14727200</v>
      </c>
      <c r="E273" s="21">
        <f t="shared" si="36"/>
        <v>22.5</v>
      </c>
      <c r="F273" s="41">
        <f t="shared" si="35"/>
        <v>19.955555555555556</v>
      </c>
      <c r="G273" s="21">
        <f t="shared" si="28"/>
        <v>738000</v>
      </c>
      <c r="I273" s="21">
        <v>11.25</v>
      </c>
      <c r="J273" s="21">
        <v>11.25</v>
      </c>
      <c r="K273" s="42"/>
      <c r="L273" s="21" t="s">
        <v>19</v>
      </c>
      <c r="O273" s="21">
        <v>430</v>
      </c>
      <c r="P273" s="21">
        <v>480</v>
      </c>
      <c r="Q273" s="21">
        <f>(O273+P273)/2</f>
        <v>455</v>
      </c>
      <c r="R273" s="9">
        <f>Q273*B273</f>
        <v>14924000</v>
      </c>
    </row>
    <row r="274" spans="1:18" ht="12.75">
      <c r="A274" s="24" t="s">
        <v>278</v>
      </c>
      <c r="B274" s="9">
        <v>10000</v>
      </c>
      <c r="C274" s="9">
        <v>642.5</v>
      </c>
      <c r="D274" s="9">
        <f t="shared" si="37"/>
        <v>6425000</v>
      </c>
      <c r="E274" s="21">
        <f t="shared" si="36"/>
        <v>50</v>
      </c>
      <c r="F274" s="41">
        <f t="shared" si="35"/>
        <v>12.85</v>
      </c>
      <c r="G274" s="21">
        <f t="shared" si="28"/>
        <v>500000</v>
      </c>
      <c r="I274" s="21">
        <v>10</v>
      </c>
      <c r="J274" s="21">
        <v>40</v>
      </c>
      <c r="K274" s="43">
        <v>37012</v>
      </c>
      <c r="L274" s="21" t="s">
        <v>19</v>
      </c>
      <c r="O274" s="21">
        <v>720</v>
      </c>
      <c r="P274" s="21">
        <v>550</v>
      </c>
      <c r="Q274" s="21">
        <f>(O274+P274)/2</f>
        <v>635</v>
      </c>
      <c r="R274" s="9">
        <f>Q274*B274</f>
        <v>6350000</v>
      </c>
    </row>
    <row r="275" spans="1:18" ht="12.75">
      <c r="A275" s="24" t="s">
        <v>280</v>
      </c>
      <c r="B275" s="9">
        <v>6000</v>
      </c>
      <c r="C275" s="9"/>
      <c r="D275" s="9">
        <f t="shared" si="37"/>
        <v>6000</v>
      </c>
      <c r="E275" s="21">
        <f t="shared" si="36"/>
        <v>20</v>
      </c>
      <c r="F275" s="41">
        <f t="shared" si="35"/>
        <v>0</v>
      </c>
      <c r="G275" s="21">
        <f t="shared" si="28"/>
        <v>120000</v>
      </c>
      <c r="H275" s="21">
        <v>20</v>
      </c>
      <c r="K275" s="42"/>
      <c r="L275" s="21" t="s">
        <v>19</v>
      </c>
      <c r="R275" s="9"/>
    </row>
    <row r="276" spans="1:18" ht="12.75">
      <c r="A276" s="44" t="s">
        <v>281</v>
      </c>
      <c r="B276" s="38" t="s">
        <v>0</v>
      </c>
      <c r="C276" s="39" t="s">
        <v>6</v>
      </c>
      <c r="D276" s="39" t="s">
        <v>5</v>
      </c>
      <c r="E276" s="21">
        <f t="shared" si="36"/>
        <v>0</v>
      </c>
      <c r="F276" s="41" t="e">
        <f t="shared" si="35"/>
        <v>#VALUE!</v>
      </c>
      <c r="G276" s="21">
        <f t="shared" si="28"/>
        <v>0</v>
      </c>
      <c r="H276" s="39" t="s">
        <v>7</v>
      </c>
      <c r="I276" s="39" t="s">
        <v>8</v>
      </c>
      <c r="J276" s="39" t="s">
        <v>9</v>
      </c>
      <c r="K276" s="39" t="s">
        <v>10</v>
      </c>
      <c r="L276" s="39" t="s">
        <v>11</v>
      </c>
      <c r="M276" s="39" t="s">
        <v>12</v>
      </c>
      <c r="N276" s="39" t="s">
        <v>13</v>
      </c>
      <c r="O276" s="39" t="s">
        <v>1</v>
      </c>
      <c r="P276" s="39" t="s">
        <v>2</v>
      </c>
      <c r="Q276" s="39" t="s">
        <v>3</v>
      </c>
      <c r="R276" s="39" t="s">
        <v>4</v>
      </c>
    </row>
    <row r="277" spans="1:18" ht="12.75">
      <c r="A277" s="21" t="s">
        <v>283</v>
      </c>
      <c r="B277" s="9">
        <v>10000</v>
      </c>
      <c r="C277" s="9">
        <v>930</v>
      </c>
      <c r="D277" s="9">
        <f aca="true" t="shared" si="38" ref="D277:D293">PRODUCT(B277,C277)</f>
        <v>9300000</v>
      </c>
      <c r="E277" s="21">
        <f t="shared" si="36"/>
        <v>25</v>
      </c>
      <c r="F277" s="41">
        <f t="shared" si="35"/>
        <v>37.2</v>
      </c>
      <c r="G277" s="21">
        <f t="shared" si="28"/>
        <v>250000</v>
      </c>
      <c r="H277" s="21">
        <v>25</v>
      </c>
      <c r="K277" s="42"/>
      <c r="L277" s="21" t="s">
        <v>19</v>
      </c>
      <c r="O277" s="21">
        <v>980</v>
      </c>
      <c r="P277" s="21">
        <v>850</v>
      </c>
      <c r="Q277" s="21">
        <f>(O277+P277)/2</f>
        <v>915</v>
      </c>
      <c r="R277" s="9">
        <f>Q277*B277</f>
        <v>9150000</v>
      </c>
    </row>
    <row r="278" spans="1:18" ht="12.75">
      <c r="A278" s="21" t="s">
        <v>284</v>
      </c>
      <c r="B278" s="9">
        <v>4000</v>
      </c>
      <c r="C278" s="9">
        <v>725</v>
      </c>
      <c r="D278" s="9">
        <f t="shared" si="38"/>
        <v>2900000</v>
      </c>
      <c r="E278" s="21">
        <f t="shared" si="36"/>
        <v>0</v>
      </c>
      <c r="F278" s="41" t="e">
        <f t="shared" si="35"/>
        <v>#DIV/0!</v>
      </c>
      <c r="G278" s="21">
        <f t="shared" si="28"/>
        <v>0</v>
      </c>
      <c r="H278" s="21" t="s">
        <v>69</v>
      </c>
      <c r="K278" s="42"/>
      <c r="L278" s="21" t="s">
        <v>19</v>
      </c>
      <c r="M278" s="21" t="s">
        <v>110</v>
      </c>
      <c r="R278" s="9"/>
    </row>
    <row r="279" spans="1:18" ht="12.75">
      <c r="A279" s="21" t="s">
        <v>285</v>
      </c>
      <c r="B279" s="9">
        <v>10000</v>
      </c>
      <c r="C279" s="9">
        <v>151</v>
      </c>
      <c r="D279" s="9">
        <f t="shared" si="38"/>
        <v>1510000</v>
      </c>
      <c r="E279" s="21">
        <f t="shared" si="36"/>
        <v>10</v>
      </c>
      <c r="F279" s="41">
        <f t="shared" si="35"/>
        <v>15.1</v>
      </c>
      <c r="G279" s="21">
        <f t="shared" si="28"/>
        <v>100000</v>
      </c>
      <c r="I279" s="21">
        <v>10</v>
      </c>
      <c r="K279" s="43">
        <v>36708</v>
      </c>
      <c r="L279" s="21" t="s">
        <v>19</v>
      </c>
      <c r="O279" s="24">
        <v>630</v>
      </c>
      <c r="P279" s="21">
        <v>145</v>
      </c>
      <c r="Q279" s="21">
        <f>(O279+P279)/2</f>
        <v>387.5</v>
      </c>
      <c r="R279" s="9">
        <f>Q279*B279</f>
        <v>3875000</v>
      </c>
    </row>
    <row r="280" spans="1:18" ht="12.75">
      <c r="A280" s="24" t="s">
        <v>584</v>
      </c>
      <c r="B280" s="9">
        <v>18052</v>
      </c>
      <c r="C280" s="9"/>
      <c r="D280" s="9">
        <f t="shared" si="38"/>
        <v>18052</v>
      </c>
      <c r="E280" s="21">
        <f t="shared" si="36"/>
        <v>0</v>
      </c>
      <c r="F280" s="41" t="e">
        <f t="shared" si="35"/>
        <v>#DIV/0!</v>
      </c>
      <c r="G280" s="21">
        <f aca="true" t="shared" si="39" ref="G280:G338">PRODUCT(B280,E280)</f>
        <v>0</v>
      </c>
      <c r="H280" s="21" t="s">
        <v>69</v>
      </c>
      <c r="K280" s="42"/>
      <c r="L280" s="21" t="s">
        <v>19</v>
      </c>
      <c r="M280" s="21" t="s">
        <v>112</v>
      </c>
      <c r="R280" s="9"/>
    </row>
    <row r="281" spans="1:18" ht="12.75">
      <c r="A281" s="24" t="s">
        <v>294</v>
      </c>
      <c r="B281" s="9">
        <v>6000</v>
      </c>
      <c r="C281" s="9">
        <v>898</v>
      </c>
      <c r="D281" s="9">
        <f t="shared" si="38"/>
        <v>5388000</v>
      </c>
      <c r="E281" s="21">
        <f t="shared" si="36"/>
        <v>41.25</v>
      </c>
      <c r="F281" s="41">
        <f t="shared" si="35"/>
        <v>21.76969696969697</v>
      </c>
      <c r="G281" s="21">
        <f t="shared" si="39"/>
        <v>247500</v>
      </c>
      <c r="I281" s="21">
        <v>15</v>
      </c>
      <c r="J281" s="21">
        <v>26.25</v>
      </c>
      <c r="K281" s="42"/>
      <c r="L281" s="21" t="s">
        <v>19</v>
      </c>
      <c r="O281" s="21">
        <v>1249</v>
      </c>
      <c r="P281" s="21">
        <v>850</v>
      </c>
      <c r="Q281" s="21">
        <f aca="true" t="shared" si="40" ref="Q281:Q287">(O281+P281)/2</f>
        <v>1049.5</v>
      </c>
      <c r="R281" s="9">
        <f>Q281*B281</f>
        <v>6297000</v>
      </c>
    </row>
    <row r="282" spans="1:18" ht="12.75">
      <c r="A282" s="21" t="s">
        <v>295</v>
      </c>
      <c r="B282" s="9">
        <v>8000</v>
      </c>
      <c r="C282" s="9">
        <v>375</v>
      </c>
      <c r="D282" s="9">
        <f t="shared" si="38"/>
        <v>3000000</v>
      </c>
      <c r="E282" s="21">
        <f t="shared" si="36"/>
        <v>5</v>
      </c>
      <c r="F282" s="41">
        <f t="shared" si="35"/>
        <v>75</v>
      </c>
      <c r="G282" s="21">
        <f t="shared" si="39"/>
        <v>40000</v>
      </c>
      <c r="J282" s="21">
        <v>5</v>
      </c>
      <c r="K282" s="42"/>
      <c r="L282" s="21" t="s">
        <v>19</v>
      </c>
      <c r="O282" s="24">
        <v>440</v>
      </c>
      <c r="P282" s="21">
        <v>375</v>
      </c>
      <c r="Q282" s="21">
        <f t="shared" si="40"/>
        <v>407.5</v>
      </c>
      <c r="R282" s="9">
        <f>Q282*B282</f>
        <v>3260000</v>
      </c>
    </row>
    <row r="283" spans="1:18" ht="12.75">
      <c r="A283" s="21" t="s">
        <v>296</v>
      </c>
      <c r="B283" s="9">
        <v>49500</v>
      </c>
      <c r="C283" s="9">
        <v>260</v>
      </c>
      <c r="D283" s="9">
        <f t="shared" si="38"/>
        <v>12870000</v>
      </c>
      <c r="E283" s="21">
        <f t="shared" si="36"/>
        <v>3.437</v>
      </c>
      <c r="F283" s="41">
        <f t="shared" si="35"/>
        <v>75.64736688972941</v>
      </c>
      <c r="G283" s="21">
        <f t="shared" si="39"/>
        <v>170131.5</v>
      </c>
      <c r="H283" s="21">
        <v>3.437</v>
      </c>
      <c r="K283" s="42"/>
      <c r="L283" s="21" t="s">
        <v>19</v>
      </c>
      <c r="O283" s="24">
        <v>343</v>
      </c>
      <c r="P283" s="21">
        <v>220</v>
      </c>
      <c r="Q283" s="21">
        <f t="shared" si="40"/>
        <v>281.5</v>
      </c>
      <c r="R283" s="9">
        <f>Q283*B283</f>
        <v>13934250</v>
      </c>
    </row>
    <row r="284" spans="1:18" ht="12.75">
      <c r="A284" s="21" t="s">
        <v>297</v>
      </c>
      <c r="B284" s="9">
        <v>16000</v>
      </c>
      <c r="C284" s="9">
        <v>390</v>
      </c>
      <c r="D284" s="9">
        <f t="shared" si="38"/>
        <v>6240000</v>
      </c>
      <c r="E284" s="21">
        <f t="shared" si="36"/>
        <v>0</v>
      </c>
      <c r="F284" s="41" t="e">
        <f t="shared" si="35"/>
        <v>#DIV/0!</v>
      </c>
      <c r="G284" s="21">
        <f t="shared" si="39"/>
        <v>0</v>
      </c>
      <c r="H284" s="21" t="s">
        <v>69</v>
      </c>
      <c r="K284" s="42"/>
      <c r="L284" s="21" t="s">
        <v>19</v>
      </c>
      <c r="O284" s="21">
        <v>674</v>
      </c>
      <c r="P284" s="21">
        <v>340</v>
      </c>
      <c r="Q284" s="21">
        <f t="shared" si="40"/>
        <v>507</v>
      </c>
      <c r="R284" s="9">
        <f>Q284*B284</f>
        <v>8112000</v>
      </c>
    </row>
    <row r="285" spans="1:18" ht="12.75">
      <c r="A285" s="24" t="s">
        <v>298</v>
      </c>
      <c r="B285" s="9">
        <v>29385</v>
      </c>
      <c r="C285" s="9">
        <v>682</v>
      </c>
      <c r="D285" s="9">
        <f t="shared" si="38"/>
        <v>20040570</v>
      </c>
      <c r="E285" s="21">
        <f t="shared" si="36"/>
        <v>35</v>
      </c>
      <c r="F285" s="41">
        <f t="shared" si="35"/>
        <v>19.485714285714284</v>
      </c>
      <c r="G285" s="21">
        <f t="shared" si="39"/>
        <v>1028475</v>
      </c>
      <c r="H285" s="21">
        <v>35</v>
      </c>
      <c r="K285" s="42"/>
      <c r="L285" s="21" t="s">
        <v>19</v>
      </c>
      <c r="O285" s="21">
        <v>1200</v>
      </c>
      <c r="P285" s="21">
        <v>675</v>
      </c>
      <c r="Q285" s="21">
        <f t="shared" si="40"/>
        <v>937.5</v>
      </c>
      <c r="R285" s="9">
        <f>Q285*B285</f>
        <v>27548437.5</v>
      </c>
    </row>
    <row r="286" spans="1:18" ht="12.75">
      <c r="A286" s="21" t="s">
        <v>299</v>
      </c>
      <c r="B286" s="9">
        <v>25000</v>
      </c>
      <c r="C286" s="9">
        <v>612</v>
      </c>
      <c r="D286" s="9">
        <f t="shared" si="38"/>
        <v>15300000</v>
      </c>
      <c r="E286" s="21">
        <f t="shared" si="36"/>
        <v>12.5</v>
      </c>
      <c r="F286" s="41">
        <f t="shared" si="35"/>
        <v>48.96</v>
      </c>
      <c r="G286" s="21">
        <f t="shared" si="39"/>
        <v>312500</v>
      </c>
      <c r="H286" s="21">
        <v>12.5</v>
      </c>
      <c r="K286" s="42"/>
      <c r="L286" s="21" t="s">
        <v>19</v>
      </c>
      <c r="O286" s="21">
        <v>661</v>
      </c>
      <c r="P286" s="21">
        <v>610</v>
      </c>
      <c r="Q286" s="21">
        <f t="shared" si="40"/>
        <v>635.5</v>
      </c>
      <c r="R286" s="9">
        <f>Q286*B286</f>
        <v>15887500</v>
      </c>
    </row>
    <row r="287" spans="1:18" ht="12.75">
      <c r="A287" s="21" t="s">
        <v>300</v>
      </c>
      <c r="B287" s="9">
        <v>6200</v>
      </c>
      <c r="C287" s="9">
        <v>465</v>
      </c>
      <c r="D287" s="9">
        <f t="shared" si="38"/>
        <v>2883000</v>
      </c>
      <c r="E287" s="21">
        <f t="shared" si="36"/>
        <v>10</v>
      </c>
      <c r="F287" s="41">
        <f t="shared" si="35"/>
        <v>46.5</v>
      </c>
      <c r="G287" s="21">
        <f t="shared" si="39"/>
        <v>62000</v>
      </c>
      <c r="H287" s="21">
        <v>10</v>
      </c>
      <c r="K287" s="42"/>
      <c r="L287" s="21" t="s">
        <v>19</v>
      </c>
      <c r="M287" s="21" t="s">
        <v>137</v>
      </c>
      <c r="O287" s="21">
        <v>494</v>
      </c>
      <c r="P287" s="21">
        <v>465</v>
      </c>
      <c r="Q287" s="21">
        <f t="shared" si="40"/>
        <v>479.5</v>
      </c>
      <c r="R287" s="9">
        <f>Q287*B287</f>
        <v>2972900</v>
      </c>
    </row>
    <row r="288" spans="1:18" ht="12.75">
      <c r="A288" s="21" t="s">
        <v>301</v>
      </c>
      <c r="B288" s="9">
        <v>2800</v>
      </c>
      <c r="C288" s="9">
        <v>497.5</v>
      </c>
      <c r="D288" s="9">
        <f t="shared" si="38"/>
        <v>1393000</v>
      </c>
      <c r="E288" s="21">
        <f t="shared" si="36"/>
        <v>10</v>
      </c>
      <c r="F288" s="41">
        <f t="shared" si="35"/>
        <v>49.75</v>
      </c>
      <c r="G288" s="21">
        <f t="shared" si="39"/>
        <v>28000</v>
      </c>
      <c r="H288" s="21">
        <v>10</v>
      </c>
      <c r="K288" s="42"/>
      <c r="L288" s="21" t="s">
        <v>19</v>
      </c>
      <c r="R288" s="9"/>
    </row>
    <row r="289" spans="1:18" ht="12.75">
      <c r="A289" s="21" t="s">
        <v>302</v>
      </c>
      <c r="B289" s="9">
        <v>28000</v>
      </c>
      <c r="C289" s="9">
        <v>405</v>
      </c>
      <c r="D289" s="9">
        <f t="shared" si="38"/>
        <v>11340000</v>
      </c>
      <c r="E289" s="21">
        <f t="shared" si="36"/>
        <v>0</v>
      </c>
      <c r="F289" s="41" t="e">
        <f t="shared" si="35"/>
        <v>#DIV/0!</v>
      </c>
      <c r="G289" s="21">
        <f t="shared" si="39"/>
        <v>0</v>
      </c>
      <c r="H289" s="21" t="s">
        <v>69</v>
      </c>
      <c r="K289" s="42"/>
      <c r="L289" s="21" t="s">
        <v>19</v>
      </c>
      <c r="O289" s="21">
        <v>360</v>
      </c>
      <c r="P289" s="21">
        <v>410</v>
      </c>
      <c r="Q289" s="21">
        <f>(O289+P289)/2</f>
        <v>385</v>
      </c>
      <c r="R289" s="9">
        <f>Q289*B289</f>
        <v>10780000</v>
      </c>
    </row>
    <row r="290" spans="1:18" ht="12.75">
      <c r="A290" s="21" t="s">
        <v>303</v>
      </c>
      <c r="B290" s="9">
        <v>8500</v>
      </c>
      <c r="C290" s="9">
        <v>450</v>
      </c>
      <c r="D290" s="9">
        <f t="shared" si="38"/>
        <v>3825000</v>
      </c>
      <c r="E290" s="21">
        <f t="shared" si="36"/>
        <v>11</v>
      </c>
      <c r="F290" s="41">
        <f t="shared" si="35"/>
        <v>40.90909090909091</v>
      </c>
      <c r="G290" s="21">
        <f t="shared" si="39"/>
        <v>93500</v>
      </c>
      <c r="I290" s="21">
        <v>0</v>
      </c>
      <c r="J290" s="21">
        <v>11</v>
      </c>
      <c r="K290" s="42"/>
      <c r="L290" s="21" t="s">
        <v>19</v>
      </c>
      <c r="O290" s="21">
        <v>450</v>
      </c>
      <c r="P290" s="21">
        <v>450</v>
      </c>
      <c r="Q290" s="21">
        <f>(O290+P290)/2</f>
        <v>450</v>
      </c>
      <c r="R290" s="9">
        <f>Q290*B290</f>
        <v>3825000</v>
      </c>
    </row>
    <row r="291" spans="1:18" ht="12.75">
      <c r="A291" s="21" t="s">
        <v>304</v>
      </c>
      <c r="B291" s="9">
        <v>30000</v>
      </c>
      <c r="C291" s="9">
        <v>550</v>
      </c>
      <c r="D291" s="9">
        <f t="shared" si="38"/>
        <v>16500000</v>
      </c>
      <c r="E291" s="21">
        <f t="shared" si="36"/>
        <v>25</v>
      </c>
      <c r="F291" s="41">
        <f t="shared" si="35"/>
        <v>22</v>
      </c>
      <c r="G291" s="21">
        <f t="shared" si="39"/>
        <v>750000</v>
      </c>
      <c r="H291" s="21">
        <v>25</v>
      </c>
      <c r="K291" s="42"/>
      <c r="L291" s="21" t="s">
        <v>19</v>
      </c>
      <c r="O291" s="24"/>
      <c r="Q291" s="21">
        <v>550</v>
      </c>
      <c r="R291" s="9">
        <f>Q291*B291</f>
        <v>16500000</v>
      </c>
    </row>
    <row r="292" spans="1:18" ht="12.75">
      <c r="A292" s="24" t="s">
        <v>305</v>
      </c>
      <c r="B292" s="9">
        <v>18000</v>
      </c>
      <c r="C292" s="9">
        <v>151</v>
      </c>
      <c r="D292" s="9">
        <f t="shared" si="38"/>
        <v>2718000</v>
      </c>
      <c r="E292" s="21">
        <f t="shared" si="36"/>
        <v>0</v>
      </c>
      <c r="F292" s="41" t="e">
        <f t="shared" si="35"/>
        <v>#DIV/0!</v>
      </c>
      <c r="G292" s="21">
        <f t="shared" si="39"/>
        <v>0</v>
      </c>
      <c r="H292" s="21" t="s">
        <v>69</v>
      </c>
      <c r="K292" s="42"/>
      <c r="L292" s="21" t="s">
        <v>19</v>
      </c>
      <c r="O292" s="21">
        <v>247</v>
      </c>
      <c r="P292" s="21">
        <v>140</v>
      </c>
      <c r="Q292" s="21">
        <f>(O292+P292)/2</f>
        <v>193.5</v>
      </c>
      <c r="R292" s="9">
        <f>Q292*B292</f>
        <v>3483000</v>
      </c>
    </row>
    <row r="293" spans="1:18" ht="12.75">
      <c r="A293" s="24" t="s">
        <v>307</v>
      </c>
      <c r="B293" s="9">
        <v>26735</v>
      </c>
      <c r="C293" s="9">
        <v>35</v>
      </c>
      <c r="D293" s="9">
        <f t="shared" si="38"/>
        <v>935725</v>
      </c>
      <c r="E293" s="21">
        <f t="shared" si="36"/>
        <v>0</v>
      </c>
      <c r="F293" s="41" t="e">
        <f t="shared" si="35"/>
        <v>#DIV/0!</v>
      </c>
      <c r="G293" s="21">
        <f t="shared" si="39"/>
        <v>0</v>
      </c>
      <c r="H293" s="21">
        <v>0</v>
      </c>
      <c r="K293" s="43"/>
      <c r="L293" s="21" t="s">
        <v>19</v>
      </c>
      <c r="M293" s="21" t="s">
        <v>112</v>
      </c>
      <c r="R293" s="9"/>
    </row>
    <row r="294" spans="1:18" ht="12.75">
      <c r="A294" s="44" t="s">
        <v>308</v>
      </c>
      <c r="B294" s="38" t="s">
        <v>0</v>
      </c>
      <c r="C294" s="39" t="s">
        <v>6</v>
      </c>
      <c r="D294" s="39" t="s">
        <v>5</v>
      </c>
      <c r="E294" s="21">
        <f t="shared" si="36"/>
        <v>0</v>
      </c>
      <c r="F294" s="41" t="e">
        <f t="shared" si="35"/>
        <v>#VALUE!</v>
      </c>
      <c r="G294" s="21">
        <f t="shared" si="39"/>
        <v>0</v>
      </c>
      <c r="H294" s="39" t="s">
        <v>7</v>
      </c>
      <c r="I294" s="39" t="s">
        <v>8</v>
      </c>
      <c r="J294" s="39" t="s">
        <v>9</v>
      </c>
      <c r="K294" s="39" t="s">
        <v>10</v>
      </c>
      <c r="L294" s="39" t="s">
        <v>11</v>
      </c>
      <c r="M294" s="39" t="s">
        <v>12</v>
      </c>
      <c r="N294" s="39" t="s">
        <v>13</v>
      </c>
      <c r="O294" s="39" t="s">
        <v>1</v>
      </c>
      <c r="P294" s="39" t="s">
        <v>2</v>
      </c>
      <c r="Q294" s="39" t="s">
        <v>3</v>
      </c>
      <c r="R294" s="39" t="s">
        <v>4</v>
      </c>
    </row>
    <row r="295" spans="1:18" ht="12.75">
      <c r="A295" s="24" t="s">
        <v>310</v>
      </c>
      <c r="B295" s="9">
        <v>10000</v>
      </c>
      <c r="C295" s="9">
        <v>525</v>
      </c>
      <c r="D295" s="9">
        <f aca="true" t="shared" si="41" ref="D295:D307">PRODUCT(B295,C295)</f>
        <v>5250000</v>
      </c>
      <c r="E295" s="21">
        <f t="shared" si="36"/>
        <v>27.5</v>
      </c>
      <c r="F295" s="41">
        <f t="shared" si="35"/>
        <v>19.09090909090909</v>
      </c>
      <c r="G295" s="21">
        <f t="shared" si="39"/>
        <v>275000</v>
      </c>
      <c r="I295" s="21">
        <v>12.5</v>
      </c>
      <c r="J295" s="21">
        <v>15</v>
      </c>
      <c r="K295" s="43">
        <v>37012</v>
      </c>
      <c r="L295" s="21" t="s">
        <v>19</v>
      </c>
      <c r="O295" s="21">
        <v>505</v>
      </c>
      <c r="P295" s="21">
        <v>570</v>
      </c>
      <c r="Q295" s="21">
        <f>(O295+P295)/2</f>
        <v>537.5</v>
      </c>
      <c r="R295" s="9">
        <f>Q295*B295</f>
        <v>5375000</v>
      </c>
    </row>
    <row r="296" spans="1:18" ht="12.75">
      <c r="A296" s="54" t="s">
        <v>311</v>
      </c>
      <c r="B296" s="9">
        <v>42500</v>
      </c>
      <c r="C296" s="9">
        <v>31.5</v>
      </c>
      <c r="D296" s="9">
        <f t="shared" si="41"/>
        <v>1338750</v>
      </c>
      <c r="E296" s="21">
        <f t="shared" si="36"/>
        <v>0</v>
      </c>
      <c r="F296" s="41" t="e">
        <f t="shared" si="35"/>
        <v>#DIV/0!</v>
      </c>
      <c r="G296" s="21">
        <f t="shared" si="39"/>
        <v>0</v>
      </c>
      <c r="H296" s="21" t="s">
        <v>69</v>
      </c>
      <c r="K296" s="42"/>
      <c r="L296" s="21" t="s">
        <v>19</v>
      </c>
      <c r="O296" s="21">
        <v>97</v>
      </c>
      <c r="P296" s="21">
        <v>31</v>
      </c>
      <c r="Q296" s="21">
        <f>(O296+P296)/2</f>
        <v>64</v>
      </c>
      <c r="R296" s="9">
        <f>Q296*B296</f>
        <v>2720000</v>
      </c>
    </row>
    <row r="297" spans="1:18" ht="12.75">
      <c r="A297" s="55" t="s">
        <v>312</v>
      </c>
      <c r="B297" s="9">
        <v>20000</v>
      </c>
      <c r="C297" s="9">
        <v>500</v>
      </c>
      <c r="D297" s="9">
        <f t="shared" si="41"/>
        <v>10000000</v>
      </c>
      <c r="E297" s="21">
        <f t="shared" si="36"/>
        <v>50</v>
      </c>
      <c r="F297" s="41">
        <f t="shared" si="35"/>
        <v>10</v>
      </c>
      <c r="G297" s="21">
        <f t="shared" si="39"/>
        <v>1000000</v>
      </c>
      <c r="H297" s="21">
        <v>50</v>
      </c>
      <c r="K297" s="42"/>
      <c r="L297" s="21" t="s">
        <v>19</v>
      </c>
      <c r="O297" s="21">
        <v>640</v>
      </c>
      <c r="P297" s="21">
        <v>385</v>
      </c>
      <c r="Q297" s="21">
        <f>(O297+P297)/2</f>
        <v>512.5</v>
      </c>
      <c r="R297" s="9">
        <f>Q297*B297</f>
        <v>10250000</v>
      </c>
    </row>
    <row r="298" spans="1:18" ht="12.75">
      <c r="A298" s="21" t="s">
        <v>313</v>
      </c>
      <c r="B298" s="9">
        <v>50000</v>
      </c>
      <c r="C298" s="9">
        <v>128</v>
      </c>
      <c r="D298" s="9">
        <f t="shared" si="41"/>
        <v>6400000</v>
      </c>
      <c r="E298" s="21">
        <f t="shared" si="36"/>
        <v>4</v>
      </c>
      <c r="F298" s="41">
        <f t="shared" si="35"/>
        <v>32</v>
      </c>
      <c r="G298" s="21">
        <f t="shared" si="39"/>
        <v>200000</v>
      </c>
      <c r="H298" s="21">
        <v>4</v>
      </c>
      <c r="K298" s="42"/>
      <c r="L298" s="21" t="s">
        <v>19</v>
      </c>
      <c r="O298" s="21">
        <v>205</v>
      </c>
      <c r="P298" s="21">
        <v>124</v>
      </c>
      <c r="Q298" s="21">
        <f>(O298+P298)/2</f>
        <v>164.5</v>
      </c>
      <c r="R298" s="9">
        <f>Q298*B298</f>
        <v>8225000</v>
      </c>
    </row>
    <row r="299" spans="1:18" ht="12.75">
      <c r="A299" s="21" t="s">
        <v>314</v>
      </c>
      <c r="B299" s="9">
        <v>36000</v>
      </c>
      <c r="C299" s="9">
        <v>645</v>
      </c>
      <c r="D299" s="9">
        <f t="shared" si="41"/>
        <v>23220000</v>
      </c>
      <c r="E299" s="21">
        <f t="shared" si="36"/>
        <v>0</v>
      </c>
      <c r="F299" s="41" t="e">
        <f t="shared" si="35"/>
        <v>#DIV/0!</v>
      </c>
      <c r="G299" s="21">
        <f t="shared" si="39"/>
        <v>0</v>
      </c>
      <c r="H299" s="21">
        <v>0</v>
      </c>
      <c r="K299" s="43"/>
      <c r="L299" s="21" t="s">
        <v>19</v>
      </c>
      <c r="O299" s="21">
        <v>1000</v>
      </c>
      <c r="P299" s="21">
        <v>560</v>
      </c>
      <c r="Q299" s="21">
        <f>(O299+P299)/2</f>
        <v>780</v>
      </c>
      <c r="R299" s="9">
        <f>Q299*B299</f>
        <v>28080000</v>
      </c>
    </row>
    <row r="300" spans="1:18" ht="12.75">
      <c r="A300" s="21" t="s">
        <v>315</v>
      </c>
      <c r="B300" s="9">
        <v>14400</v>
      </c>
      <c r="C300" s="9">
        <v>345</v>
      </c>
      <c r="D300" s="9">
        <f t="shared" si="41"/>
        <v>4968000</v>
      </c>
      <c r="E300" s="21">
        <f t="shared" si="36"/>
        <v>0</v>
      </c>
      <c r="F300" s="41" t="e">
        <f t="shared" si="35"/>
        <v>#DIV/0!</v>
      </c>
      <c r="G300" s="21">
        <f t="shared" si="39"/>
        <v>0</v>
      </c>
      <c r="H300" s="21" t="s">
        <v>69</v>
      </c>
      <c r="K300" s="42"/>
      <c r="L300" s="21" t="s">
        <v>19</v>
      </c>
      <c r="M300" s="21" t="s">
        <v>209</v>
      </c>
      <c r="R300" s="9"/>
    </row>
    <row r="301" spans="1:18" ht="12.75">
      <c r="A301" s="21" t="s">
        <v>316</v>
      </c>
      <c r="B301" s="9">
        <v>6000</v>
      </c>
      <c r="C301" s="9">
        <v>269</v>
      </c>
      <c r="D301" s="9">
        <f t="shared" si="41"/>
        <v>1614000</v>
      </c>
      <c r="E301" s="21">
        <f t="shared" si="36"/>
        <v>8</v>
      </c>
      <c r="F301" s="41">
        <f t="shared" si="35"/>
        <v>33.625</v>
      </c>
      <c r="G301" s="21">
        <f t="shared" si="39"/>
        <v>48000</v>
      </c>
      <c r="I301" s="21">
        <v>8</v>
      </c>
      <c r="J301" s="21">
        <v>0</v>
      </c>
      <c r="K301" s="42"/>
      <c r="L301" s="21" t="s">
        <v>19</v>
      </c>
      <c r="O301" s="21">
        <v>313</v>
      </c>
      <c r="P301" s="21">
        <v>250</v>
      </c>
      <c r="Q301" s="21">
        <f>(O301+P301)/2</f>
        <v>281.5</v>
      </c>
      <c r="R301" s="9">
        <f>Q301*B301</f>
        <v>1689000</v>
      </c>
    </row>
    <row r="302" spans="1:18" ht="12.75">
      <c r="A302" s="21" t="s">
        <v>317</v>
      </c>
      <c r="B302" s="9">
        <v>35000</v>
      </c>
      <c r="C302" s="9">
        <v>50</v>
      </c>
      <c r="D302" s="9">
        <f t="shared" si="41"/>
        <v>1750000</v>
      </c>
      <c r="E302" s="21">
        <f t="shared" si="36"/>
        <v>0</v>
      </c>
      <c r="F302" s="41" t="e">
        <f t="shared" si="35"/>
        <v>#DIV/0!</v>
      </c>
      <c r="G302" s="21">
        <f t="shared" si="39"/>
        <v>0</v>
      </c>
      <c r="H302" s="21">
        <v>0</v>
      </c>
      <c r="K302" s="42"/>
      <c r="L302" s="21" t="s">
        <v>19</v>
      </c>
      <c r="O302" s="21">
        <v>75</v>
      </c>
      <c r="P302" s="21">
        <v>37</v>
      </c>
      <c r="Q302" s="21">
        <f>(O302+P302)/2</f>
        <v>56</v>
      </c>
      <c r="R302" s="9">
        <f>Q302*B302</f>
        <v>1960000</v>
      </c>
    </row>
    <row r="303" spans="1:18" ht="12.75">
      <c r="A303" s="21" t="s">
        <v>318</v>
      </c>
      <c r="B303" s="9">
        <v>28000</v>
      </c>
      <c r="C303" s="9">
        <v>2285</v>
      </c>
      <c r="D303" s="9">
        <f t="shared" si="41"/>
        <v>63980000</v>
      </c>
      <c r="E303" s="21">
        <f t="shared" si="36"/>
        <v>125</v>
      </c>
      <c r="F303" s="41">
        <f t="shared" si="35"/>
        <v>18.28</v>
      </c>
      <c r="G303" s="21">
        <f t="shared" si="39"/>
        <v>3500000</v>
      </c>
      <c r="H303" s="21">
        <v>125</v>
      </c>
      <c r="K303" s="42"/>
      <c r="L303" s="21" t="s">
        <v>19</v>
      </c>
      <c r="O303" s="24">
        <v>2480</v>
      </c>
      <c r="P303" s="21">
        <v>2200</v>
      </c>
      <c r="Q303" s="21">
        <f>(O303+P303)/2</f>
        <v>2340</v>
      </c>
      <c r="R303" s="9">
        <f>Q303*B303</f>
        <v>65520000</v>
      </c>
    </row>
    <row r="304" spans="1:18" ht="12.75">
      <c r="A304" s="24" t="s">
        <v>319</v>
      </c>
      <c r="B304" s="9">
        <v>13735</v>
      </c>
      <c r="C304" s="9"/>
      <c r="D304" s="9">
        <f t="shared" si="41"/>
        <v>13735</v>
      </c>
      <c r="E304" s="21">
        <f t="shared" si="36"/>
        <v>0</v>
      </c>
      <c r="F304" s="41" t="e">
        <f t="shared" si="35"/>
        <v>#DIV/0!</v>
      </c>
      <c r="G304" s="21">
        <f t="shared" si="39"/>
        <v>0</v>
      </c>
      <c r="K304" s="42"/>
      <c r="L304" s="21" t="s">
        <v>19</v>
      </c>
      <c r="O304" s="24"/>
      <c r="Q304" s="21">
        <v>891.75</v>
      </c>
      <c r="R304" s="9">
        <f>Q304*B304</f>
        <v>12248186.25</v>
      </c>
    </row>
    <row r="305" spans="1:18" ht="12.75">
      <c r="A305" s="24" t="s">
        <v>320</v>
      </c>
      <c r="B305" s="9">
        <v>15000</v>
      </c>
      <c r="C305" s="9">
        <v>210</v>
      </c>
      <c r="D305" s="9">
        <f t="shared" si="41"/>
        <v>3150000</v>
      </c>
      <c r="E305" s="21">
        <f t="shared" si="36"/>
        <v>5</v>
      </c>
      <c r="F305" s="41">
        <f t="shared" si="35"/>
        <v>42</v>
      </c>
      <c r="G305" s="21">
        <f t="shared" si="39"/>
        <v>75000</v>
      </c>
      <c r="H305" s="21">
        <v>5</v>
      </c>
      <c r="K305" s="42"/>
      <c r="L305" s="21" t="s">
        <v>19</v>
      </c>
      <c r="O305" s="21">
        <v>310</v>
      </c>
      <c r="P305" s="21">
        <v>210</v>
      </c>
      <c r="Q305" s="21">
        <f>(O305+P305)/2</f>
        <v>260</v>
      </c>
      <c r="R305" s="9">
        <f>Q305*B305</f>
        <v>3900000</v>
      </c>
    </row>
    <row r="306" spans="1:18" ht="12.75">
      <c r="A306" s="21" t="s">
        <v>322</v>
      </c>
      <c r="B306" s="9">
        <v>41500</v>
      </c>
      <c r="C306" s="9">
        <v>230</v>
      </c>
      <c r="D306" s="9">
        <f t="shared" si="41"/>
        <v>9545000</v>
      </c>
      <c r="E306" s="21">
        <f t="shared" si="36"/>
        <v>2.5</v>
      </c>
      <c r="F306" s="41">
        <f t="shared" si="35"/>
        <v>92</v>
      </c>
      <c r="G306" s="21">
        <f t="shared" si="39"/>
        <v>103750</v>
      </c>
      <c r="H306" s="21">
        <v>2.5</v>
      </c>
      <c r="K306" s="42"/>
      <c r="L306" s="21" t="s">
        <v>19</v>
      </c>
      <c r="O306" s="21">
        <v>248</v>
      </c>
      <c r="P306" s="21">
        <v>225</v>
      </c>
      <c r="Q306" s="21">
        <f>(O306+P306)/2</f>
        <v>236.5</v>
      </c>
      <c r="R306" s="9">
        <f>Q306*B306</f>
        <v>9814750</v>
      </c>
    </row>
    <row r="307" spans="1:18" ht="12.75">
      <c r="A307" s="21" t="s">
        <v>323</v>
      </c>
      <c r="B307" s="9">
        <v>60000</v>
      </c>
      <c r="C307" s="9">
        <v>75</v>
      </c>
      <c r="D307" s="9">
        <f t="shared" si="41"/>
        <v>4500000</v>
      </c>
      <c r="E307" s="21">
        <f t="shared" si="36"/>
        <v>0</v>
      </c>
      <c r="F307" s="41" t="e">
        <f t="shared" si="35"/>
        <v>#DIV/0!</v>
      </c>
      <c r="G307" s="21">
        <f t="shared" si="39"/>
        <v>0</v>
      </c>
      <c r="H307" s="21">
        <v>0</v>
      </c>
      <c r="K307" s="42"/>
      <c r="L307" s="21" t="s">
        <v>19</v>
      </c>
      <c r="O307" s="21">
        <v>122</v>
      </c>
      <c r="P307" s="21">
        <v>72</v>
      </c>
      <c r="Q307" s="21">
        <f>(O307+P307)/2</f>
        <v>97</v>
      </c>
      <c r="R307" s="9">
        <f>Q307*B307</f>
        <v>5820000</v>
      </c>
    </row>
    <row r="308" spans="1:18" ht="12.75">
      <c r="A308" s="44" t="s">
        <v>324</v>
      </c>
      <c r="B308" s="38" t="s">
        <v>0</v>
      </c>
      <c r="C308" s="39" t="s">
        <v>6</v>
      </c>
      <c r="D308" s="39" t="s">
        <v>5</v>
      </c>
      <c r="E308" s="21">
        <f t="shared" si="36"/>
        <v>0</v>
      </c>
      <c r="F308" s="41" t="e">
        <f t="shared" si="35"/>
        <v>#VALUE!</v>
      </c>
      <c r="G308" s="21">
        <f t="shared" si="39"/>
        <v>0</v>
      </c>
      <c r="H308" s="39" t="s">
        <v>7</v>
      </c>
      <c r="I308" s="39" t="s">
        <v>8</v>
      </c>
      <c r="J308" s="39" t="s">
        <v>9</v>
      </c>
      <c r="K308" s="39" t="s">
        <v>10</v>
      </c>
      <c r="L308" s="39" t="s">
        <v>11</v>
      </c>
      <c r="M308" s="39" t="s">
        <v>12</v>
      </c>
      <c r="N308" s="39" t="s">
        <v>13</v>
      </c>
      <c r="O308" s="39" t="s">
        <v>1</v>
      </c>
      <c r="P308" s="39" t="s">
        <v>2</v>
      </c>
      <c r="Q308" s="39" t="s">
        <v>3</v>
      </c>
      <c r="R308" s="39" t="s">
        <v>4</v>
      </c>
    </row>
    <row r="309" spans="1:18" ht="12.75">
      <c r="A309" s="24" t="s">
        <v>325</v>
      </c>
      <c r="B309" s="9">
        <v>16000</v>
      </c>
      <c r="C309" s="9">
        <v>600</v>
      </c>
      <c r="D309" s="9">
        <f aca="true" t="shared" si="42" ref="D309:D314">PRODUCT(B309,C309)</f>
        <v>9600000</v>
      </c>
      <c r="E309" s="21">
        <f t="shared" si="36"/>
        <v>30</v>
      </c>
      <c r="F309" s="41">
        <f t="shared" si="35"/>
        <v>20</v>
      </c>
      <c r="G309" s="21">
        <f t="shared" si="39"/>
        <v>480000</v>
      </c>
      <c r="I309" s="21">
        <v>12.5</v>
      </c>
      <c r="J309" s="21">
        <v>17.5</v>
      </c>
      <c r="K309" s="42"/>
      <c r="L309" s="21" t="s">
        <v>19</v>
      </c>
      <c r="O309" s="21">
        <v>620</v>
      </c>
      <c r="P309" s="21">
        <v>550</v>
      </c>
      <c r="Q309" s="21">
        <f aca="true" t="shared" si="43" ref="Q309:Q314">(O309+P309)/2</f>
        <v>585</v>
      </c>
      <c r="R309" s="9">
        <f>Q309*B309</f>
        <v>9360000</v>
      </c>
    </row>
    <row r="310" spans="1:18" ht="12.75">
      <c r="A310" s="24" t="s">
        <v>326</v>
      </c>
      <c r="B310" s="9">
        <v>28000</v>
      </c>
      <c r="C310" s="9">
        <v>1559</v>
      </c>
      <c r="D310" s="9">
        <f t="shared" si="42"/>
        <v>43652000</v>
      </c>
      <c r="E310" s="21">
        <f t="shared" si="36"/>
        <v>75</v>
      </c>
      <c r="F310" s="41">
        <f t="shared" si="35"/>
        <v>20.786666666666665</v>
      </c>
      <c r="G310" s="21">
        <f t="shared" si="39"/>
        <v>2100000</v>
      </c>
      <c r="I310" s="21">
        <v>12.5</v>
      </c>
      <c r="J310" s="21">
        <v>62.5</v>
      </c>
      <c r="K310" s="42"/>
      <c r="L310" s="21" t="s">
        <v>19</v>
      </c>
      <c r="O310" s="24">
        <v>1725</v>
      </c>
      <c r="P310" s="21">
        <v>1545</v>
      </c>
      <c r="Q310" s="21">
        <f t="shared" si="43"/>
        <v>1635</v>
      </c>
      <c r="R310" s="9">
        <f>Q310*B310</f>
        <v>45780000</v>
      </c>
    </row>
    <row r="311" spans="1:18" ht="12.75">
      <c r="A311" s="21" t="s">
        <v>327</v>
      </c>
      <c r="B311" s="9">
        <v>14000</v>
      </c>
      <c r="C311" s="9">
        <v>540</v>
      </c>
      <c r="D311" s="9">
        <f t="shared" si="42"/>
        <v>7560000</v>
      </c>
      <c r="E311" s="21">
        <f t="shared" si="36"/>
        <v>30</v>
      </c>
      <c r="F311" s="41">
        <f t="shared" si="35"/>
        <v>18</v>
      </c>
      <c r="G311" s="21">
        <f t="shared" si="39"/>
        <v>420000</v>
      </c>
      <c r="I311" s="21">
        <v>12.5</v>
      </c>
      <c r="J311" s="21">
        <v>17.5</v>
      </c>
      <c r="K311" s="43">
        <v>37012</v>
      </c>
      <c r="L311" s="21" t="s">
        <v>19</v>
      </c>
      <c r="O311" s="21">
        <v>617</v>
      </c>
      <c r="P311" s="21">
        <v>470</v>
      </c>
      <c r="Q311" s="21">
        <f t="shared" si="43"/>
        <v>543.5</v>
      </c>
      <c r="R311" s="9">
        <f>Q311*B311</f>
        <v>7609000</v>
      </c>
    </row>
    <row r="312" spans="1:18" ht="12.75">
      <c r="A312" s="21" t="s">
        <v>328</v>
      </c>
      <c r="B312" s="9">
        <v>14000</v>
      </c>
      <c r="C312" s="9">
        <v>157</v>
      </c>
      <c r="D312" s="9">
        <f t="shared" si="42"/>
        <v>2198000</v>
      </c>
      <c r="E312" s="21">
        <f t="shared" si="36"/>
        <v>0</v>
      </c>
      <c r="F312" s="41" t="e">
        <f t="shared" si="35"/>
        <v>#DIV/0!</v>
      </c>
      <c r="G312" s="21">
        <f t="shared" si="39"/>
        <v>0</v>
      </c>
      <c r="H312" s="21">
        <v>0</v>
      </c>
      <c r="K312" s="42"/>
      <c r="L312" s="21" t="s">
        <v>19</v>
      </c>
      <c r="O312" s="21">
        <v>141</v>
      </c>
      <c r="P312" s="21">
        <v>158</v>
      </c>
      <c r="Q312" s="21">
        <f t="shared" si="43"/>
        <v>149.5</v>
      </c>
      <c r="R312" s="9">
        <f>Q312*B312</f>
        <v>2093000</v>
      </c>
    </row>
    <row r="313" spans="1:18" ht="12.75">
      <c r="A313" s="21" t="s">
        <v>329</v>
      </c>
      <c r="B313" s="9">
        <v>10000</v>
      </c>
      <c r="C313" s="9">
        <v>1320</v>
      </c>
      <c r="D313" s="9">
        <f t="shared" si="42"/>
        <v>13200000</v>
      </c>
      <c r="E313" s="21">
        <f t="shared" si="36"/>
        <v>50</v>
      </c>
      <c r="F313" s="41">
        <f t="shared" si="35"/>
        <v>26.4</v>
      </c>
      <c r="G313" s="21">
        <f t="shared" si="39"/>
        <v>500000</v>
      </c>
      <c r="I313" s="21">
        <v>12.5</v>
      </c>
      <c r="J313" s="21">
        <v>37.5</v>
      </c>
      <c r="K313" s="42"/>
      <c r="L313" s="21" t="s">
        <v>19</v>
      </c>
      <c r="O313" s="21">
        <v>1480</v>
      </c>
      <c r="P313" s="21">
        <v>1301</v>
      </c>
      <c r="Q313" s="21">
        <f t="shared" si="43"/>
        <v>1390.5</v>
      </c>
      <c r="R313" s="9">
        <f>Q313*B313</f>
        <v>13905000</v>
      </c>
    </row>
    <row r="314" spans="1:18" ht="12.75">
      <c r="A314" s="21" t="s">
        <v>330</v>
      </c>
      <c r="B314" s="9">
        <v>7000</v>
      </c>
      <c r="C314" s="9">
        <v>420</v>
      </c>
      <c r="D314" s="9">
        <f t="shared" si="42"/>
        <v>2940000</v>
      </c>
      <c r="E314" s="21">
        <f t="shared" si="36"/>
        <v>30</v>
      </c>
      <c r="F314" s="41">
        <f t="shared" si="35"/>
        <v>14</v>
      </c>
      <c r="G314" s="21">
        <f t="shared" si="39"/>
        <v>210000</v>
      </c>
      <c r="I314" s="21">
        <v>15</v>
      </c>
      <c r="J314" s="21">
        <v>15</v>
      </c>
      <c r="K314" s="43">
        <v>36892</v>
      </c>
      <c r="L314" s="21" t="s">
        <v>19</v>
      </c>
      <c r="O314" s="21">
        <v>510</v>
      </c>
      <c r="P314" s="21">
        <v>420</v>
      </c>
      <c r="Q314" s="21">
        <f t="shared" si="43"/>
        <v>465</v>
      </c>
      <c r="R314" s="9">
        <f>Q314*B314</f>
        <v>3255000</v>
      </c>
    </row>
    <row r="315" spans="1:18" ht="12.75">
      <c r="A315" s="44" t="s">
        <v>331</v>
      </c>
      <c r="B315" s="38" t="s">
        <v>0</v>
      </c>
      <c r="C315" s="39" t="s">
        <v>6</v>
      </c>
      <c r="D315" s="39" t="s">
        <v>5</v>
      </c>
      <c r="E315" s="21">
        <f t="shared" si="36"/>
        <v>0</v>
      </c>
      <c r="F315" s="41" t="e">
        <f t="shared" si="35"/>
        <v>#VALUE!</v>
      </c>
      <c r="G315" s="21">
        <f t="shared" si="39"/>
        <v>0</v>
      </c>
      <c r="H315" s="39" t="s">
        <v>7</v>
      </c>
      <c r="I315" s="39" t="s">
        <v>8</v>
      </c>
      <c r="J315" s="39" t="s">
        <v>9</v>
      </c>
      <c r="K315" s="39" t="s">
        <v>10</v>
      </c>
      <c r="L315" s="39" t="s">
        <v>11</v>
      </c>
      <c r="M315" s="39" t="s">
        <v>12</v>
      </c>
      <c r="N315" s="39" t="s">
        <v>13</v>
      </c>
      <c r="O315" s="39" t="s">
        <v>1</v>
      </c>
      <c r="P315" s="39" t="s">
        <v>2</v>
      </c>
      <c r="Q315" s="39" t="s">
        <v>3</v>
      </c>
      <c r="R315" s="39" t="s">
        <v>4</v>
      </c>
    </row>
    <row r="316" spans="1:18" ht="12.75">
      <c r="A316" s="21" t="s">
        <v>332</v>
      </c>
      <c r="B316" s="9">
        <v>32000</v>
      </c>
      <c r="C316" s="9">
        <v>220</v>
      </c>
      <c r="D316" s="9">
        <f>PRODUCT(B316,C316)</f>
        <v>7040000</v>
      </c>
      <c r="E316" s="21">
        <f t="shared" si="36"/>
        <v>7.5</v>
      </c>
      <c r="F316" s="41">
        <f t="shared" si="35"/>
        <v>29.333333333333332</v>
      </c>
      <c r="G316" s="21">
        <f t="shared" si="39"/>
        <v>240000</v>
      </c>
      <c r="I316" s="43"/>
      <c r="J316" s="21">
        <v>7.5</v>
      </c>
      <c r="K316" s="42"/>
      <c r="L316" s="21" t="s">
        <v>19</v>
      </c>
      <c r="O316" s="21">
        <v>250</v>
      </c>
      <c r="P316" s="21">
        <v>220</v>
      </c>
      <c r="Q316" s="21">
        <f>(O316+P316)/2</f>
        <v>235</v>
      </c>
      <c r="R316" s="9">
        <f>Q316*B316</f>
        <v>7520000</v>
      </c>
    </row>
    <row r="317" spans="1:18" ht="12.75">
      <c r="A317" s="21" t="s">
        <v>333</v>
      </c>
      <c r="B317" s="9">
        <v>20000</v>
      </c>
      <c r="C317" s="9">
        <v>570</v>
      </c>
      <c r="D317" s="9">
        <f>PRODUCT(B317,C317)</f>
        <v>11400000</v>
      </c>
      <c r="E317" s="21">
        <f t="shared" si="36"/>
        <v>30</v>
      </c>
      <c r="F317" s="41">
        <f t="shared" si="35"/>
        <v>19</v>
      </c>
      <c r="G317" s="21">
        <f t="shared" si="39"/>
        <v>600000</v>
      </c>
      <c r="H317" s="21">
        <v>30</v>
      </c>
      <c r="K317" s="42"/>
      <c r="L317" s="21" t="s">
        <v>19</v>
      </c>
      <c r="O317" s="21">
        <v>672</v>
      </c>
      <c r="P317" s="21">
        <v>550</v>
      </c>
      <c r="Q317" s="21">
        <f>(O317+P317)/2</f>
        <v>611</v>
      </c>
      <c r="R317" s="9">
        <f>Q317*B317</f>
        <v>12220000</v>
      </c>
    </row>
    <row r="318" spans="1:18" ht="12.75">
      <c r="A318" s="24" t="s">
        <v>334</v>
      </c>
      <c r="B318" s="9">
        <v>10000</v>
      </c>
      <c r="C318" s="9">
        <v>492</v>
      </c>
      <c r="D318" s="9">
        <f>PRODUCT(B318,C318)</f>
        <v>4920000</v>
      </c>
      <c r="E318" s="21">
        <f t="shared" si="36"/>
        <v>32.5</v>
      </c>
      <c r="F318" s="41">
        <f t="shared" si="35"/>
        <v>15.138461538461538</v>
      </c>
      <c r="G318" s="21">
        <f t="shared" si="39"/>
        <v>325000</v>
      </c>
      <c r="H318" s="21">
        <v>32.5</v>
      </c>
      <c r="K318" s="42"/>
      <c r="L318" s="21" t="s">
        <v>19</v>
      </c>
      <c r="O318" s="21">
        <v>595</v>
      </c>
      <c r="P318" s="21">
        <v>485</v>
      </c>
      <c r="Q318" s="21">
        <f>(O318+P318)/2</f>
        <v>540</v>
      </c>
      <c r="R318" s="9">
        <f>Q318*B318</f>
        <v>5400000</v>
      </c>
    </row>
    <row r="319" spans="1:18" ht="12.75">
      <c r="A319" s="44" t="s">
        <v>335</v>
      </c>
      <c r="B319" s="38" t="s">
        <v>0</v>
      </c>
      <c r="C319" s="39" t="s">
        <v>6</v>
      </c>
      <c r="D319" s="39" t="s">
        <v>5</v>
      </c>
      <c r="E319" s="21">
        <f t="shared" si="36"/>
        <v>0</v>
      </c>
      <c r="F319" s="41" t="e">
        <f t="shared" si="35"/>
        <v>#VALUE!</v>
      </c>
      <c r="G319" s="21">
        <f t="shared" si="39"/>
        <v>0</v>
      </c>
      <c r="H319" s="39" t="s">
        <v>7</v>
      </c>
      <c r="I319" s="39" t="s">
        <v>8</v>
      </c>
      <c r="J319" s="39" t="s">
        <v>9</v>
      </c>
      <c r="K319" s="39" t="s">
        <v>10</v>
      </c>
      <c r="L319" s="39" t="s">
        <v>11</v>
      </c>
      <c r="M319" s="39" t="s">
        <v>12</v>
      </c>
      <c r="N319" s="39" t="s">
        <v>13</v>
      </c>
      <c r="O319" s="39" t="s">
        <v>1</v>
      </c>
      <c r="P319" s="39" t="s">
        <v>2</v>
      </c>
      <c r="Q319" s="39" t="s">
        <v>3</v>
      </c>
      <c r="R319" s="39" t="s">
        <v>4</v>
      </c>
    </row>
    <row r="320" spans="1:18" ht="12.75">
      <c r="A320" s="24" t="s">
        <v>336</v>
      </c>
      <c r="B320" s="9">
        <v>5000</v>
      </c>
      <c r="C320" s="9">
        <v>6770</v>
      </c>
      <c r="D320" s="9">
        <f aca="true" t="shared" si="44" ref="D320:D327">PRODUCT(B320,C320)</f>
        <v>33850000</v>
      </c>
      <c r="E320" s="21">
        <f t="shared" si="36"/>
        <v>220</v>
      </c>
      <c r="F320" s="41">
        <f t="shared" si="35"/>
        <v>30.772727272727273</v>
      </c>
      <c r="G320" s="21">
        <f t="shared" si="39"/>
        <v>1100000</v>
      </c>
      <c r="I320" s="21">
        <v>15</v>
      </c>
      <c r="J320" s="21">
        <v>205</v>
      </c>
      <c r="K320" s="43">
        <v>37012</v>
      </c>
      <c r="L320" s="21" t="s">
        <v>19</v>
      </c>
      <c r="O320" s="21">
        <v>6150</v>
      </c>
      <c r="P320" s="21">
        <v>7000</v>
      </c>
      <c r="Q320" s="21">
        <f>(O320+P320)/2</f>
        <v>6575</v>
      </c>
      <c r="R320" s="9">
        <f>Q320*B320</f>
        <v>32875000</v>
      </c>
    </row>
    <row r="321" spans="1:18" ht="12.75">
      <c r="A321" s="24" t="s">
        <v>337</v>
      </c>
      <c r="B321" s="9">
        <v>9500</v>
      </c>
      <c r="C321" s="9">
        <v>2575</v>
      </c>
      <c r="D321" s="9">
        <f t="shared" si="44"/>
        <v>24462500</v>
      </c>
      <c r="E321" s="21">
        <f t="shared" si="36"/>
        <v>60</v>
      </c>
      <c r="F321" s="41">
        <f t="shared" si="35"/>
        <v>42.916666666666664</v>
      </c>
      <c r="G321" s="21">
        <f t="shared" si="39"/>
        <v>570000</v>
      </c>
      <c r="I321" s="21">
        <v>40</v>
      </c>
      <c r="J321" s="21">
        <v>20</v>
      </c>
      <c r="K321" s="42"/>
      <c r="L321" s="21" t="s">
        <v>19</v>
      </c>
      <c r="O321" s="21">
        <v>3275</v>
      </c>
      <c r="P321" s="21">
        <v>2100</v>
      </c>
      <c r="Q321" s="21">
        <f>(O321+P321)/2</f>
        <v>2687.5</v>
      </c>
      <c r="R321" s="9">
        <f>Q321*B321</f>
        <v>25531250</v>
      </c>
    </row>
    <row r="322" spans="1:18" ht="12.75">
      <c r="A322" s="24" t="s">
        <v>338</v>
      </c>
      <c r="B322" s="9">
        <v>24000</v>
      </c>
      <c r="C322" s="9">
        <v>301</v>
      </c>
      <c r="D322" s="9">
        <f t="shared" si="44"/>
        <v>7224000</v>
      </c>
      <c r="E322" s="21">
        <f t="shared" si="36"/>
        <v>16</v>
      </c>
      <c r="F322" s="41">
        <f t="shared" si="35"/>
        <v>18.8125</v>
      </c>
      <c r="G322" s="21">
        <f t="shared" si="39"/>
        <v>384000</v>
      </c>
      <c r="I322" s="21">
        <v>5</v>
      </c>
      <c r="J322" s="21">
        <v>11</v>
      </c>
      <c r="K322" s="43">
        <v>36982</v>
      </c>
      <c r="L322" s="21" t="s">
        <v>19</v>
      </c>
      <c r="O322" s="21">
        <v>379</v>
      </c>
      <c r="P322" s="21">
        <v>560</v>
      </c>
      <c r="Q322" s="21">
        <f>(O322+P322)/2</f>
        <v>469.5</v>
      </c>
      <c r="R322" s="9">
        <f>Q322*B322</f>
        <v>11268000</v>
      </c>
    </row>
    <row r="323" spans="1:18" ht="12.75">
      <c r="A323" s="24" t="s">
        <v>339</v>
      </c>
      <c r="B323" s="9">
        <v>32000</v>
      </c>
      <c r="C323" s="9">
        <v>1905</v>
      </c>
      <c r="D323" s="9">
        <f t="shared" si="44"/>
        <v>60960000</v>
      </c>
      <c r="E323" s="21">
        <f t="shared" si="36"/>
        <v>70</v>
      </c>
      <c r="F323" s="41">
        <f t="shared" si="35"/>
        <v>27.214285714285715</v>
      </c>
      <c r="G323" s="21">
        <f t="shared" si="39"/>
        <v>2240000</v>
      </c>
      <c r="I323" s="21">
        <v>18.75</v>
      </c>
      <c r="J323" s="21">
        <v>51.25</v>
      </c>
      <c r="K323" s="42"/>
      <c r="L323" s="21" t="s">
        <v>19</v>
      </c>
      <c r="O323" s="21">
        <v>2270</v>
      </c>
      <c r="P323" s="21">
        <v>1975</v>
      </c>
      <c r="Q323" s="21">
        <f>(O323+P323)/2</f>
        <v>2122.5</v>
      </c>
      <c r="R323" s="9">
        <f>Q323*B323</f>
        <v>67920000</v>
      </c>
    </row>
    <row r="324" spans="1:18" ht="12.75">
      <c r="A324" s="54" t="s">
        <v>340</v>
      </c>
      <c r="B324" s="9">
        <v>40000</v>
      </c>
      <c r="C324" s="9">
        <v>140</v>
      </c>
      <c r="D324" s="9">
        <f t="shared" si="44"/>
        <v>5600000</v>
      </c>
      <c r="E324" s="21">
        <f t="shared" si="36"/>
        <v>0</v>
      </c>
      <c r="F324" s="41" t="e">
        <f aca="true" t="shared" si="45" ref="F324:F361">C324/E324</f>
        <v>#DIV/0!</v>
      </c>
      <c r="G324" s="21">
        <f t="shared" si="39"/>
        <v>0</v>
      </c>
      <c r="H324" s="21">
        <v>0</v>
      </c>
      <c r="K324" s="42"/>
      <c r="L324" s="21" t="s">
        <v>19</v>
      </c>
      <c r="Q324" s="21">
        <v>169.33</v>
      </c>
      <c r="R324" s="9">
        <f>Q324*B324</f>
        <v>6773200.000000001</v>
      </c>
    </row>
    <row r="325" spans="1:18" ht="12.75">
      <c r="A325" s="21" t="s">
        <v>341</v>
      </c>
      <c r="B325" s="9">
        <v>20000</v>
      </c>
      <c r="C325" s="9">
        <v>800</v>
      </c>
      <c r="D325" s="9">
        <f t="shared" si="44"/>
        <v>16000000</v>
      </c>
      <c r="E325" s="21">
        <f aca="true" t="shared" si="46" ref="E325:E361">SUM(H325,I325,J325)</f>
        <v>42.5</v>
      </c>
      <c r="F325" s="41">
        <f t="shared" si="45"/>
        <v>18.823529411764707</v>
      </c>
      <c r="G325" s="21">
        <f t="shared" si="39"/>
        <v>850000</v>
      </c>
      <c r="I325" s="21">
        <v>12.5</v>
      </c>
      <c r="J325" s="21">
        <v>30</v>
      </c>
      <c r="K325" s="42"/>
      <c r="L325" s="21" t="s">
        <v>19</v>
      </c>
      <c r="O325" s="21">
        <v>965</v>
      </c>
      <c r="P325" s="21">
        <v>800</v>
      </c>
      <c r="Q325" s="21">
        <f>(O325+P325)/2</f>
        <v>882.5</v>
      </c>
      <c r="R325" s="9">
        <f>Q325*B325</f>
        <v>17650000</v>
      </c>
    </row>
    <row r="326" spans="1:18" ht="12.75">
      <c r="A326" s="21" t="s">
        <v>342</v>
      </c>
      <c r="B326" s="9">
        <v>24000</v>
      </c>
      <c r="C326" s="9">
        <v>270</v>
      </c>
      <c r="D326" s="9">
        <f t="shared" si="44"/>
        <v>6480000</v>
      </c>
      <c r="E326" s="21">
        <f t="shared" si="46"/>
        <v>15</v>
      </c>
      <c r="F326" s="41">
        <f t="shared" si="45"/>
        <v>18</v>
      </c>
      <c r="G326" s="21">
        <f t="shared" si="39"/>
        <v>360000</v>
      </c>
      <c r="H326" s="21">
        <v>15</v>
      </c>
      <c r="K326" s="42"/>
      <c r="L326" s="21" t="s">
        <v>19</v>
      </c>
      <c r="O326" s="21">
        <v>350</v>
      </c>
      <c r="P326" s="21">
        <v>270</v>
      </c>
      <c r="Q326" s="21">
        <f>(O326+P326)/2</f>
        <v>310</v>
      </c>
      <c r="R326" s="9">
        <f>Q326*B326</f>
        <v>7440000</v>
      </c>
    </row>
    <row r="327" spans="1:18" ht="12.75">
      <c r="A327" s="21" t="s">
        <v>343</v>
      </c>
      <c r="B327" s="9">
        <v>19895</v>
      </c>
      <c r="C327" s="9">
        <v>165</v>
      </c>
      <c r="D327" s="9">
        <f t="shared" si="44"/>
        <v>3282675</v>
      </c>
      <c r="E327" s="21">
        <f t="shared" si="46"/>
        <v>12</v>
      </c>
      <c r="F327" s="41">
        <f t="shared" si="45"/>
        <v>13.75</v>
      </c>
      <c r="G327" s="21">
        <f t="shared" si="39"/>
        <v>238740</v>
      </c>
      <c r="I327" s="21">
        <v>6</v>
      </c>
      <c r="J327" s="21">
        <v>6</v>
      </c>
      <c r="K327" s="43">
        <v>36982</v>
      </c>
      <c r="L327" s="21" t="s">
        <v>19</v>
      </c>
      <c r="O327" s="21">
        <v>198</v>
      </c>
      <c r="P327" s="21">
        <v>165</v>
      </c>
      <c r="Q327" s="21">
        <f>(O327+P327)/2</f>
        <v>181.5</v>
      </c>
      <c r="R327" s="9">
        <f>Q327*B327</f>
        <v>3610942.5</v>
      </c>
    </row>
    <row r="328" spans="1:18" ht="12.75">
      <c r="A328" s="44" t="s">
        <v>346</v>
      </c>
      <c r="B328" s="38" t="s">
        <v>0</v>
      </c>
      <c r="C328" s="39" t="s">
        <v>6</v>
      </c>
      <c r="D328" s="39" t="s">
        <v>5</v>
      </c>
      <c r="E328" s="21">
        <f t="shared" si="46"/>
        <v>0</v>
      </c>
      <c r="F328" s="41" t="e">
        <f t="shared" si="45"/>
        <v>#VALUE!</v>
      </c>
      <c r="G328" s="21">
        <f t="shared" si="39"/>
        <v>0</v>
      </c>
      <c r="H328" s="39" t="s">
        <v>7</v>
      </c>
      <c r="I328" s="39" t="s">
        <v>8</v>
      </c>
      <c r="J328" s="39" t="s">
        <v>9</v>
      </c>
      <c r="K328" s="39" t="s">
        <v>10</v>
      </c>
      <c r="L328" s="39" t="s">
        <v>11</v>
      </c>
      <c r="M328" s="39" t="s">
        <v>12</v>
      </c>
      <c r="N328" s="39" t="s">
        <v>13</v>
      </c>
      <c r="O328" s="39" t="s">
        <v>1</v>
      </c>
      <c r="P328" s="39" t="s">
        <v>2</v>
      </c>
      <c r="Q328" s="39" t="s">
        <v>3</v>
      </c>
      <c r="R328" s="39" t="s">
        <v>4</v>
      </c>
    </row>
    <row r="329" spans="1:18" ht="12.75">
      <c r="A329" s="24" t="s">
        <v>347</v>
      </c>
      <c r="B329" s="9">
        <v>17000</v>
      </c>
      <c r="C329" s="9">
        <v>499</v>
      </c>
      <c r="D329" s="9">
        <f aca="true" t="shared" si="47" ref="D329:D338">PRODUCT(B329,C329)</f>
        <v>8483000</v>
      </c>
      <c r="E329" s="21">
        <f t="shared" si="46"/>
        <v>30</v>
      </c>
      <c r="F329" s="41">
        <f t="shared" si="45"/>
        <v>16.633333333333333</v>
      </c>
      <c r="G329" s="21">
        <f t="shared" si="39"/>
        <v>510000</v>
      </c>
      <c r="H329" s="21">
        <v>30</v>
      </c>
      <c r="K329" s="42"/>
      <c r="L329" s="21" t="s">
        <v>19</v>
      </c>
      <c r="O329" s="21">
        <v>530</v>
      </c>
      <c r="P329" s="21">
        <v>470</v>
      </c>
      <c r="Q329" s="21">
        <f>(O329+P329)/2</f>
        <v>500</v>
      </c>
      <c r="R329" s="9">
        <f>Q329*B329</f>
        <v>8500000</v>
      </c>
    </row>
    <row r="330" spans="1:18" ht="12.75">
      <c r="A330" s="24" t="s">
        <v>348</v>
      </c>
      <c r="B330" s="9">
        <v>15000</v>
      </c>
      <c r="C330" s="9">
        <v>1500</v>
      </c>
      <c r="D330" s="9">
        <f t="shared" si="47"/>
        <v>22500000</v>
      </c>
      <c r="E330" s="21">
        <f t="shared" si="46"/>
        <v>57.5</v>
      </c>
      <c r="F330" s="41">
        <f t="shared" si="45"/>
        <v>26.08695652173913</v>
      </c>
      <c r="G330" s="21">
        <f t="shared" si="39"/>
        <v>862500</v>
      </c>
      <c r="I330" s="21">
        <v>30</v>
      </c>
      <c r="J330" s="21">
        <v>27.5</v>
      </c>
      <c r="K330" s="42"/>
      <c r="L330" s="21" t="s">
        <v>19</v>
      </c>
      <c r="O330" s="24">
        <v>1410</v>
      </c>
      <c r="P330" s="21">
        <v>1530</v>
      </c>
      <c r="Q330" s="21">
        <f>(O330+P330)/2</f>
        <v>1470</v>
      </c>
      <c r="R330" s="9">
        <f>Q330*B330</f>
        <v>22050000</v>
      </c>
    </row>
    <row r="331" spans="1:18" ht="12.75">
      <c r="A331" s="24" t="s">
        <v>349</v>
      </c>
      <c r="B331" s="9">
        <v>4200</v>
      </c>
      <c r="C331" s="9">
        <v>340</v>
      </c>
      <c r="D331" s="9">
        <f t="shared" si="47"/>
        <v>1428000</v>
      </c>
      <c r="E331" s="21">
        <f t="shared" si="46"/>
        <v>16</v>
      </c>
      <c r="F331" s="41">
        <f t="shared" si="45"/>
        <v>21.25</v>
      </c>
      <c r="G331" s="21">
        <f t="shared" si="39"/>
        <v>67200</v>
      </c>
      <c r="H331" s="21">
        <v>16</v>
      </c>
      <c r="K331" s="42"/>
      <c r="L331" s="21" t="s">
        <v>19</v>
      </c>
      <c r="O331" s="21">
        <v>340</v>
      </c>
      <c r="P331" s="21">
        <v>340</v>
      </c>
      <c r="Q331" s="21">
        <f>(O331+P331)/2</f>
        <v>340</v>
      </c>
      <c r="R331" s="9">
        <f>Q331*B331</f>
        <v>1428000</v>
      </c>
    </row>
    <row r="332" spans="1:18" ht="12.75">
      <c r="A332" s="24" t="s">
        <v>350</v>
      </c>
      <c r="B332" s="9">
        <v>666</v>
      </c>
      <c r="C332" s="9">
        <v>50</v>
      </c>
      <c r="D332" s="9">
        <f t="shared" si="47"/>
        <v>33300</v>
      </c>
      <c r="E332" s="21">
        <f t="shared" si="46"/>
        <v>0</v>
      </c>
      <c r="F332" s="41" t="e">
        <f t="shared" si="45"/>
        <v>#DIV/0!</v>
      </c>
      <c r="G332" s="21">
        <f t="shared" si="39"/>
        <v>0</v>
      </c>
      <c r="H332" s="21">
        <v>0</v>
      </c>
      <c r="K332" s="42"/>
      <c r="L332" s="21" t="s">
        <v>19</v>
      </c>
      <c r="M332" s="21" t="s">
        <v>112</v>
      </c>
      <c r="R332" s="9"/>
    </row>
    <row r="333" spans="1:18" ht="12.75">
      <c r="A333" s="24" t="s">
        <v>351</v>
      </c>
      <c r="B333" s="9">
        <v>10000</v>
      </c>
      <c r="C333" s="9">
        <v>990</v>
      </c>
      <c r="D333" s="9">
        <f t="shared" si="47"/>
        <v>9900000</v>
      </c>
      <c r="E333" s="21">
        <f t="shared" si="46"/>
        <v>50</v>
      </c>
      <c r="F333" s="41">
        <f t="shared" si="45"/>
        <v>19.8</v>
      </c>
      <c r="G333" s="21">
        <f t="shared" si="39"/>
        <v>500000</v>
      </c>
      <c r="I333" s="21">
        <v>12.5</v>
      </c>
      <c r="J333" s="21">
        <v>37.5</v>
      </c>
      <c r="K333" s="43">
        <v>37012</v>
      </c>
      <c r="L333" s="21" t="s">
        <v>19</v>
      </c>
      <c r="O333" s="21">
        <v>1070</v>
      </c>
      <c r="P333" s="21">
        <v>990</v>
      </c>
      <c r="Q333" s="21">
        <f>(O333+P333)/2</f>
        <v>1030</v>
      </c>
      <c r="R333" s="9">
        <f>Q333*B333</f>
        <v>10300000</v>
      </c>
    </row>
    <row r="334" spans="1:18" ht="12.75">
      <c r="A334" s="24" t="s">
        <v>352</v>
      </c>
      <c r="B334" s="9">
        <v>19200</v>
      </c>
      <c r="C334" s="9">
        <v>471</v>
      </c>
      <c r="D334" s="9">
        <f t="shared" si="47"/>
        <v>9043200</v>
      </c>
      <c r="E334" s="21">
        <f t="shared" si="46"/>
        <v>27.5</v>
      </c>
      <c r="F334" s="41">
        <f t="shared" si="45"/>
        <v>17.12727272727273</v>
      </c>
      <c r="G334" s="21">
        <f t="shared" si="39"/>
        <v>528000</v>
      </c>
      <c r="I334" s="21">
        <v>15</v>
      </c>
      <c r="J334" s="21">
        <v>12.5</v>
      </c>
      <c r="K334" s="42"/>
      <c r="L334" s="21" t="s">
        <v>19</v>
      </c>
      <c r="O334" s="21">
        <v>750</v>
      </c>
      <c r="P334" s="21">
        <v>460</v>
      </c>
      <c r="Q334" s="21">
        <f>(O334+P334)/2</f>
        <v>605</v>
      </c>
      <c r="R334" s="9">
        <f>Q334*B334</f>
        <v>11616000</v>
      </c>
    </row>
    <row r="335" spans="1:18" ht="12.75">
      <c r="A335" s="21" t="s">
        <v>353</v>
      </c>
      <c r="B335" s="9">
        <v>12000</v>
      </c>
      <c r="C335" s="9">
        <v>649</v>
      </c>
      <c r="D335" s="9">
        <f t="shared" si="47"/>
        <v>7788000</v>
      </c>
      <c r="E335" s="21">
        <f t="shared" si="46"/>
        <v>40</v>
      </c>
      <c r="F335" s="41">
        <f t="shared" si="45"/>
        <v>16.225</v>
      </c>
      <c r="G335" s="21">
        <f t="shared" si="39"/>
        <v>480000</v>
      </c>
      <c r="I335" s="21">
        <v>12.5</v>
      </c>
      <c r="J335" s="21">
        <v>27.5</v>
      </c>
      <c r="K335" s="43">
        <v>36982</v>
      </c>
      <c r="L335" s="21" t="s">
        <v>19</v>
      </c>
      <c r="O335" s="21">
        <v>765</v>
      </c>
      <c r="P335" s="21">
        <v>637</v>
      </c>
      <c r="Q335" s="21">
        <f>(O335+P335)/2</f>
        <v>701</v>
      </c>
      <c r="R335" s="9">
        <f>Q335*B335</f>
        <v>8412000</v>
      </c>
    </row>
    <row r="336" spans="1:18" ht="12.75">
      <c r="A336" s="21" t="s">
        <v>354</v>
      </c>
      <c r="B336" s="9">
        <v>50000</v>
      </c>
      <c r="C336" s="9">
        <v>1220</v>
      </c>
      <c r="D336" s="9">
        <f t="shared" si="47"/>
        <v>61000000</v>
      </c>
      <c r="E336" s="21">
        <f t="shared" si="46"/>
        <v>35</v>
      </c>
      <c r="F336" s="41">
        <f t="shared" si="45"/>
        <v>34.857142857142854</v>
      </c>
      <c r="G336" s="21">
        <f t="shared" si="39"/>
        <v>1750000</v>
      </c>
      <c r="I336" s="21">
        <v>20</v>
      </c>
      <c r="J336" s="21">
        <v>15</v>
      </c>
      <c r="K336" s="42"/>
      <c r="L336" s="21" t="s">
        <v>19</v>
      </c>
      <c r="O336" s="21">
        <v>1195</v>
      </c>
      <c r="P336" s="21">
        <v>1250</v>
      </c>
      <c r="Q336" s="21">
        <f>(O336+P336)/2</f>
        <v>1222.5</v>
      </c>
      <c r="R336" s="9">
        <f>Q336*B336</f>
        <v>61125000</v>
      </c>
    </row>
    <row r="337" spans="1:18" ht="12.75">
      <c r="A337" s="21" t="s">
        <v>355</v>
      </c>
      <c r="B337" s="9">
        <v>12000</v>
      </c>
      <c r="C337" s="9">
        <v>1230</v>
      </c>
      <c r="D337" s="9">
        <f t="shared" si="47"/>
        <v>14760000</v>
      </c>
      <c r="E337" s="21">
        <f t="shared" si="46"/>
        <v>45</v>
      </c>
      <c r="F337" s="41">
        <f t="shared" si="45"/>
        <v>27.333333333333332</v>
      </c>
      <c r="G337" s="21">
        <f t="shared" si="39"/>
        <v>540000</v>
      </c>
      <c r="I337" s="21">
        <v>30</v>
      </c>
      <c r="J337" s="21">
        <v>15</v>
      </c>
      <c r="K337" s="42"/>
      <c r="L337" s="21" t="s">
        <v>19</v>
      </c>
      <c r="O337" s="21">
        <v>1300</v>
      </c>
      <c r="P337" s="21">
        <v>1230</v>
      </c>
      <c r="Q337" s="21">
        <f>(O337+P337)/2</f>
        <v>1265</v>
      </c>
      <c r="R337" s="9">
        <f>Q337*B337</f>
        <v>15180000</v>
      </c>
    </row>
    <row r="338" spans="1:18" ht="12.75">
      <c r="A338" s="21" t="s">
        <v>356</v>
      </c>
      <c r="B338" s="9">
        <v>35000</v>
      </c>
      <c r="C338" s="9">
        <v>960</v>
      </c>
      <c r="D338" s="9">
        <f t="shared" si="47"/>
        <v>33600000</v>
      </c>
      <c r="E338" s="21">
        <f t="shared" si="46"/>
        <v>45</v>
      </c>
      <c r="F338" s="41">
        <f t="shared" si="45"/>
        <v>21.333333333333332</v>
      </c>
      <c r="G338" s="21">
        <f t="shared" si="39"/>
        <v>1575000</v>
      </c>
      <c r="I338" s="21">
        <v>30</v>
      </c>
      <c r="J338" s="21">
        <v>15</v>
      </c>
      <c r="K338" s="42"/>
      <c r="L338" s="21" t="s">
        <v>19</v>
      </c>
      <c r="M338" s="21" t="s">
        <v>209</v>
      </c>
      <c r="R338" s="9"/>
    </row>
    <row r="339" spans="1:18" ht="12.75">
      <c r="A339" s="44" t="s">
        <v>357</v>
      </c>
      <c r="B339" s="38" t="s">
        <v>0</v>
      </c>
      <c r="C339" s="39" t="s">
        <v>6</v>
      </c>
      <c r="D339" s="39" t="s">
        <v>5</v>
      </c>
      <c r="E339" s="39" t="s">
        <v>576</v>
      </c>
      <c r="F339" s="41" t="e">
        <f t="shared" si="45"/>
        <v>#VALUE!</v>
      </c>
      <c r="G339" s="39" t="s">
        <v>577</v>
      </c>
      <c r="H339" s="39" t="s">
        <v>7</v>
      </c>
      <c r="I339" s="39" t="s">
        <v>8</v>
      </c>
      <c r="J339" s="39" t="s">
        <v>9</v>
      </c>
      <c r="K339" s="39" t="s">
        <v>10</v>
      </c>
      <c r="L339" s="39" t="s">
        <v>11</v>
      </c>
      <c r="M339" s="39" t="s">
        <v>12</v>
      </c>
      <c r="N339" s="39" t="s">
        <v>13</v>
      </c>
      <c r="O339" s="39" t="s">
        <v>1</v>
      </c>
      <c r="P339" s="39" t="s">
        <v>2</v>
      </c>
      <c r="Q339" s="39" t="s">
        <v>3</v>
      </c>
      <c r="R339" s="39" t="s">
        <v>4</v>
      </c>
    </row>
    <row r="340" spans="1:18" ht="12.75">
      <c r="A340" s="21" t="s">
        <v>359</v>
      </c>
      <c r="B340" s="9">
        <v>40188</v>
      </c>
      <c r="C340" s="9">
        <v>685</v>
      </c>
      <c r="D340" s="9">
        <f>PRODUCT(B340,C340)</f>
        <v>27528780</v>
      </c>
      <c r="E340" s="21">
        <f t="shared" si="46"/>
        <v>25</v>
      </c>
      <c r="F340" s="41">
        <f t="shared" si="45"/>
        <v>27.4</v>
      </c>
      <c r="G340" s="21">
        <f>PRODUCT(B340,E340)</f>
        <v>1004700</v>
      </c>
      <c r="H340" s="21">
        <v>25</v>
      </c>
      <c r="K340" s="42"/>
      <c r="L340" s="21" t="s">
        <v>19</v>
      </c>
      <c r="O340" s="21">
        <v>640</v>
      </c>
      <c r="P340" s="21">
        <v>957</v>
      </c>
      <c r="Q340" s="21">
        <f>(O340+P340)/2</f>
        <v>798.5</v>
      </c>
      <c r="R340" s="9">
        <f>Q340*B340</f>
        <v>32090118</v>
      </c>
    </row>
    <row r="341" spans="1:18" ht="12.75">
      <c r="A341" s="21" t="s">
        <v>360</v>
      </c>
      <c r="B341" s="9">
        <v>32300</v>
      </c>
      <c r="C341" s="9">
        <v>719</v>
      </c>
      <c r="D341" s="9">
        <f>PRODUCT(B341,C341)</f>
        <v>23223700</v>
      </c>
      <c r="E341" s="21">
        <f t="shared" si="46"/>
        <v>32.32</v>
      </c>
      <c r="F341" s="41">
        <f t="shared" si="45"/>
        <v>22.246287128712872</v>
      </c>
      <c r="G341" s="21">
        <f>PRODUCT(B341,E341)</f>
        <v>1043936</v>
      </c>
      <c r="H341" s="21">
        <v>32.32</v>
      </c>
      <c r="K341" s="42"/>
      <c r="L341" s="21" t="s">
        <v>19</v>
      </c>
      <c r="O341" s="21">
        <v>785</v>
      </c>
      <c r="P341" s="21">
        <v>695</v>
      </c>
      <c r="Q341" s="21">
        <f>(O341+P341)/2</f>
        <v>740</v>
      </c>
      <c r="R341" s="9">
        <f>Q341*B341</f>
        <v>23902000</v>
      </c>
    </row>
    <row r="342" spans="1:18" ht="12.75">
      <c r="A342" s="44" t="s">
        <v>361</v>
      </c>
      <c r="B342" s="38" t="s">
        <v>0</v>
      </c>
      <c r="C342" s="39" t="s">
        <v>6</v>
      </c>
      <c r="D342" s="39" t="s">
        <v>5</v>
      </c>
      <c r="E342" s="39" t="s">
        <v>576</v>
      </c>
      <c r="F342" s="41" t="e">
        <f t="shared" si="45"/>
        <v>#VALUE!</v>
      </c>
      <c r="G342" s="39" t="s">
        <v>577</v>
      </c>
      <c r="H342" s="39" t="s">
        <v>7</v>
      </c>
      <c r="I342" s="39" t="s">
        <v>8</v>
      </c>
      <c r="J342" s="39" t="s">
        <v>9</v>
      </c>
      <c r="K342" s="39" t="s">
        <v>10</v>
      </c>
      <c r="L342" s="39" t="s">
        <v>11</v>
      </c>
      <c r="M342" s="39" t="s">
        <v>12</v>
      </c>
      <c r="N342" s="39" t="s">
        <v>13</v>
      </c>
      <c r="O342" s="39" t="s">
        <v>1</v>
      </c>
      <c r="P342" s="39" t="s">
        <v>2</v>
      </c>
      <c r="Q342" s="39" t="s">
        <v>3</v>
      </c>
      <c r="R342" s="39" t="s">
        <v>4</v>
      </c>
    </row>
    <row r="343" spans="1:18" ht="12.75">
      <c r="A343" s="21" t="s">
        <v>362</v>
      </c>
      <c r="B343" s="9">
        <v>3000</v>
      </c>
      <c r="C343" s="9">
        <v>110</v>
      </c>
      <c r="D343" s="9">
        <f>PRODUCT(B343,C343)</f>
        <v>330000</v>
      </c>
      <c r="E343" s="21">
        <f t="shared" si="46"/>
        <v>0</v>
      </c>
      <c r="F343" s="41" t="e">
        <f t="shared" si="45"/>
        <v>#DIV/0!</v>
      </c>
      <c r="G343" s="21">
        <f>PRODUCT(B343,E343)</f>
        <v>0</v>
      </c>
      <c r="H343" s="21" t="s">
        <v>69</v>
      </c>
      <c r="K343" s="42"/>
      <c r="L343" s="21" t="s">
        <v>19</v>
      </c>
      <c r="O343" s="21">
        <v>246</v>
      </c>
      <c r="P343" s="21">
        <v>105</v>
      </c>
      <c r="Q343" s="21">
        <f>(O343+P343)/2</f>
        <v>175.5</v>
      </c>
      <c r="R343" s="9">
        <f>Q343*B343</f>
        <v>526500</v>
      </c>
    </row>
    <row r="344" spans="1:18" ht="12.75">
      <c r="A344" s="24" t="s">
        <v>363</v>
      </c>
      <c r="B344" s="32">
        <v>4000</v>
      </c>
      <c r="C344" s="32"/>
      <c r="D344" s="9">
        <f>PRODUCT(B344,C344)</f>
        <v>4000</v>
      </c>
      <c r="E344" s="21">
        <f t="shared" si="46"/>
        <v>0</v>
      </c>
      <c r="F344" s="41" t="e">
        <f t="shared" si="45"/>
        <v>#DIV/0!</v>
      </c>
      <c r="G344" s="21">
        <f>PRODUCT(B344,E344)</f>
        <v>0</v>
      </c>
      <c r="H344" s="21" t="s">
        <v>69</v>
      </c>
      <c r="K344" s="53"/>
      <c r="L344" s="21" t="s">
        <v>19</v>
      </c>
      <c r="O344" s="24">
        <v>0</v>
      </c>
      <c r="P344" s="24">
        <v>0</v>
      </c>
      <c r="Q344" s="24">
        <f>(O344+P344)/2</f>
        <v>0</v>
      </c>
      <c r="R344" s="32">
        <f>Q344*B344</f>
        <v>0</v>
      </c>
    </row>
    <row r="345" spans="1:18" ht="12.75">
      <c r="A345" s="56" t="s">
        <v>578</v>
      </c>
      <c r="B345" s="32"/>
      <c r="C345" s="32"/>
      <c r="D345" s="38">
        <f>SUM(D89:D344)</f>
        <v>3229571207</v>
      </c>
      <c r="F345" s="41" t="e">
        <f t="shared" si="45"/>
        <v>#DIV/0!</v>
      </c>
      <c r="G345" s="48">
        <f>SUM(G89:H344)</f>
        <v>127160032.99700001</v>
      </c>
      <c r="K345" s="53"/>
      <c r="O345" s="24"/>
      <c r="P345" s="24"/>
      <c r="Q345" s="24"/>
      <c r="R345" s="32"/>
    </row>
    <row r="346" ht="12.75">
      <c r="F346" s="41" t="e">
        <f t="shared" si="45"/>
        <v>#DIV/0!</v>
      </c>
    </row>
    <row r="347" spans="1:11" ht="12.75">
      <c r="A347" s="45" t="s">
        <v>575</v>
      </c>
      <c r="B347" s="9"/>
      <c r="F347" s="41" t="e">
        <f t="shared" si="45"/>
        <v>#DIV/0!</v>
      </c>
      <c r="K347" s="42"/>
    </row>
    <row r="348" spans="1:18" ht="12.75">
      <c r="A348" s="44" t="s">
        <v>56</v>
      </c>
      <c r="B348" s="38" t="s">
        <v>0</v>
      </c>
      <c r="C348" s="39" t="s">
        <v>6</v>
      </c>
      <c r="D348" s="39" t="s">
        <v>5</v>
      </c>
      <c r="E348" s="39" t="s">
        <v>576</v>
      </c>
      <c r="F348" s="41" t="e">
        <f t="shared" si="45"/>
        <v>#VALUE!</v>
      </c>
      <c r="G348" s="39" t="s">
        <v>577</v>
      </c>
      <c r="H348" s="39" t="s">
        <v>7</v>
      </c>
      <c r="I348" s="39" t="s">
        <v>8</v>
      </c>
      <c r="J348" s="39" t="s">
        <v>9</v>
      </c>
      <c r="K348" s="39" t="s">
        <v>10</v>
      </c>
      <c r="L348" s="39" t="s">
        <v>11</v>
      </c>
      <c r="M348" s="39" t="s">
        <v>12</v>
      </c>
      <c r="N348" s="39" t="s">
        <v>13</v>
      </c>
      <c r="O348" s="39" t="s">
        <v>1</v>
      </c>
      <c r="P348" s="39" t="s">
        <v>2</v>
      </c>
      <c r="Q348" s="39" t="s">
        <v>3</v>
      </c>
      <c r="R348" s="39" t="s">
        <v>4</v>
      </c>
    </row>
    <row r="349" spans="1:18" ht="12.75">
      <c r="A349" s="21" t="s">
        <v>60</v>
      </c>
      <c r="B349" s="9">
        <v>12000</v>
      </c>
      <c r="C349" s="9">
        <v>25</v>
      </c>
      <c r="D349" s="9">
        <f aca="true" t="shared" si="48" ref="D349:D361">PRODUCT(B349,C349)</f>
        <v>300000</v>
      </c>
      <c r="E349" s="21">
        <f t="shared" si="46"/>
        <v>0</v>
      </c>
      <c r="F349" s="41" t="e">
        <f t="shared" si="45"/>
        <v>#DIV/0!</v>
      </c>
      <c r="G349" s="21">
        <f aca="true" t="shared" si="49" ref="G349:G361">PRODUCT(B349,E349)</f>
        <v>0</v>
      </c>
      <c r="H349" s="21">
        <v>0</v>
      </c>
      <c r="K349" s="42"/>
      <c r="L349" s="21" t="s">
        <v>61</v>
      </c>
      <c r="O349" s="24"/>
      <c r="R349" s="9"/>
    </row>
    <row r="350" spans="1:18" ht="12.75">
      <c r="A350" s="21" t="s">
        <v>63</v>
      </c>
      <c r="B350" s="9">
        <v>12000</v>
      </c>
      <c r="C350" s="9">
        <v>1977</v>
      </c>
      <c r="D350" s="9">
        <f t="shared" si="48"/>
        <v>23724000</v>
      </c>
      <c r="E350" s="21">
        <f t="shared" si="46"/>
        <v>75</v>
      </c>
      <c r="F350" s="41">
        <f t="shared" si="45"/>
        <v>26.36</v>
      </c>
      <c r="G350" s="21">
        <f t="shared" si="49"/>
        <v>900000</v>
      </c>
      <c r="I350" s="21">
        <v>75</v>
      </c>
      <c r="K350" s="42"/>
      <c r="L350" s="21" t="s">
        <v>61</v>
      </c>
      <c r="R350" s="9"/>
    </row>
    <row r="351" spans="1:18" ht="12.75">
      <c r="A351" s="21" t="s">
        <v>64</v>
      </c>
      <c r="B351" s="9">
        <v>16000</v>
      </c>
      <c r="C351" s="9">
        <v>340</v>
      </c>
      <c r="D351" s="9">
        <f t="shared" si="48"/>
        <v>5440000</v>
      </c>
      <c r="E351" s="21">
        <f t="shared" si="46"/>
        <v>35</v>
      </c>
      <c r="F351" s="41">
        <f t="shared" si="45"/>
        <v>9.714285714285714</v>
      </c>
      <c r="G351" s="21">
        <f t="shared" si="49"/>
        <v>560000</v>
      </c>
      <c r="I351" s="21">
        <v>35</v>
      </c>
      <c r="K351" s="42"/>
      <c r="L351" s="21" t="s">
        <v>61</v>
      </c>
      <c r="R351" s="9"/>
    </row>
    <row r="352" spans="1:18" ht="12.75">
      <c r="A352" s="24" t="s">
        <v>67</v>
      </c>
      <c r="B352" s="9">
        <v>10000</v>
      </c>
      <c r="C352" s="9">
        <v>470</v>
      </c>
      <c r="D352" s="9">
        <f t="shared" si="48"/>
        <v>4700000</v>
      </c>
      <c r="E352" s="21">
        <f t="shared" si="46"/>
        <v>4.75</v>
      </c>
      <c r="F352" s="41">
        <f t="shared" si="45"/>
        <v>98.94736842105263</v>
      </c>
      <c r="G352" s="21">
        <f t="shared" si="49"/>
        <v>47500</v>
      </c>
      <c r="H352" s="21">
        <v>4.75</v>
      </c>
      <c r="K352" s="42"/>
      <c r="L352" s="21" t="s">
        <v>61</v>
      </c>
      <c r="R352" s="9"/>
    </row>
    <row r="353" spans="1:18" ht="12.75">
      <c r="A353" s="24" t="s">
        <v>68</v>
      </c>
      <c r="B353" s="9">
        <v>12000</v>
      </c>
      <c r="C353" s="9">
        <v>25</v>
      </c>
      <c r="D353" s="9">
        <f t="shared" si="48"/>
        <v>300000</v>
      </c>
      <c r="E353" s="21">
        <f t="shared" si="46"/>
        <v>0</v>
      </c>
      <c r="F353" s="41" t="e">
        <f t="shared" si="45"/>
        <v>#DIV/0!</v>
      </c>
      <c r="G353" s="21">
        <f t="shared" si="49"/>
        <v>0</v>
      </c>
      <c r="H353" s="21" t="s">
        <v>69</v>
      </c>
      <c r="K353" s="42"/>
      <c r="L353" s="21" t="s">
        <v>61</v>
      </c>
      <c r="R353" s="9"/>
    </row>
    <row r="354" spans="1:18" ht="12.75">
      <c r="A354" s="24" t="s">
        <v>70</v>
      </c>
      <c r="B354" s="9">
        <v>24000</v>
      </c>
      <c r="C354" s="9">
        <v>60</v>
      </c>
      <c r="D354" s="9">
        <f t="shared" si="48"/>
        <v>1440000</v>
      </c>
      <c r="E354" s="21">
        <f t="shared" si="46"/>
        <v>0</v>
      </c>
      <c r="F354" s="41" t="e">
        <f t="shared" si="45"/>
        <v>#DIV/0!</v>
      </c>
      <c r="G354" s="21">
        <f t="shared" si="49"/>
        <v>0</v>
      </c>
      <c r="H354" s="21">
        <v>0</v>
      </c>
      <c r="K354" s="42"/>
      <c r="L354" s="21" t="s">
        <v>61</v>
      </c>
      <c r="R354" s="9"/>
    </row>
    <row r="355" spans="1:18" ht="12.75">
      <c r="A355" s="24" t="s">
        <v>72</v>
      </c>
      <c r="B355" s="9">
        <v>6000</v>
      </c>
      <c r="C355" s="9">
        <v>130</v>
      </c>
      <c r="D355" s="9">
        <f t="shared" si="48"/>
        <v>780000</v>
      </c>
      <c r="E355" s="21">
        <f t="shared" si="46"/>
        <v>0</v>
      </c>
      <c r="F355" s="41" t="e">
        <f t="shared" si="45"/>
        <v>#DIV/0!</v>
      </c>
      <c r="G355" s="21">
        <f t="shared" si="49"/>
        <v>0</v>
      </c>
      <c r="H355" s="21">
        <v>0</v>
      </c>
      <c r="K355" s="42"/>
      <c r="L355" s="21" t="s">
        <v>61</v>
      </c>
      <c r="O355" s="24"/>
      <c r="R355" s="9"/>
    </row>
    <row r="356" spans="1:18" ht="12.75">
      <c r="A356" s="21" t="s">
        <v>78</v>
      </c>
      <c r="B356" s="9">
        <v>800</v>
      </c>
      <c r="C356" s="9">
        <v>500</v>
      </c>
      <c r="D356" s="9">
        <f t="shared" si="48"/>
        <v>400000</v>
      </c>
      <c r="E356" s="21">
        <f t="shared" si="46"/>
        <v>25</v>
      </c>
      <c r="F356" s="41">
        <f t="shared" si="45"/>
        <v>20</v>
      </c>
      <c r="G356" s="21">
        <f t="shared" si="49"/>
        <v>20000</v>
      </c>
      <c r="H356" s="21">
        <v>25</v>
      </c>
      <c r="K356" s="42"/>
      <c r="L356" s="21" t="s">
        <v>61</v>
      </c>
      <c r="R356" s="9"/>
    </row>
    <row r="357" spans="1:18" ht="12.75">
      <c r="A357" s="24" t="s">
        <v>81</v>
      </c>
      <c r="B357" s="9">
        <v>5000</v>
      </c>
      <c r="C357" s="9">
        <v>2000</v>
      </c>
      <c r="D357" s="9">
        <f t="shared" si="48"/>
        <v>10000000</v>
      </c>
      <c r="E357" s="21">
        <f t="shared" si="46"/>
        <v>0</v>
      </c>
      <c r="F357" s="41" t="e">
        <f t="shared" si="45"/>
        <v>#DIV/0!</v>
      </c>
      <c r="G357" s="21">
        <f t="shared" si="49"/>
        <v>0</v>
      </c>
      <c r="I357" s="21" t="s">
        <v>82</v>
      </c>
      <c r="J357" s="21" t="s">
        <v>83</v>
      </c>
      <c r="K357" s="42"/>
      <c r="L357" s="21" t="s">
        <v>61</v>
      </c>
      <c r="R357" s="9"/>
    </row>
    <row r="358" spans="1:18" ht="12.75">
      <c r="A358" s="24" t="s">
        <v>84</v>
      </c>
      <c r="B358" s="9">
        <v>4000</v>
      </c>
      <c r="C358" s="9" t="s">
        <v>69</v>
      </c>
      <c r="D358" s="9">
        <f t="shared" si="48"/>
        <v>4000</v>
      </c>
      <c r="E358" s="21">
        <f t="shared" si="46"/>
        <v>0</v>
      </c>
      <c r="F358" s="41" t="e">
        <f t="shared" si="45"/>
        <v>#VALUE!</v>
      </c>
      <c r="G358" s="21">
        <f t="shared" si="49"/>
        <v>0</v>
      </c>
      <c r="H358" s="21" t="s">
        <v>69</v>
      </c>
      <c r="K358" s="42"/>
      <c r="L358" s="21" t="s">
        <v>61</v>
      </c>
      <c r="R358" s="9"/>
    </row>
    <row r="359" spans="1:18" ht="12.75">
      <c r="A359" s="21" t="s">
        <v>88</v>
      </c>
      <c r="B359" s="9">
        <v>500</v>
      </c>
      <c r="C359" s="9">
        <v>1080</v>
      </c>
      <c r="D359" s="9">
        <f t="shared" si="48"/>
        <v>540000</v>
      </c>
      <c r="E359" s="21">
        <f t="shared" si="46"/>
        <v>50</v>
      </c>
      <c r="F359" s="41">
        <f t="shared" si="45"/>
        <v>21.6</v>
      </c>
      <c r="G359" s="21">
        <f t="shared" si="49"/>
        <v>25000</v>
      </c>
      <c r="H359" s="21">
        <v>50</v>
      </c>
      <c r="K359" s="42"/>
      <c r="L359" s="21" t="s">
        <v>61</v>
      </c>
      <c r="O359" s="24"/>
      <c r="R359" s="9"/>
    </row>
    <row r="360" spans="1:18" ht="12.75">
      <c r="A360" s="24" t="s">
        <v>92</v>
      </c>
      <c r="B360" s="9">
        <v>3000</v>
      </c>
      <c r="C360" s="9">
        <v>500</v>
      </c>
      <c r="D360" s="9">
        <f t="shared" si="48"/>
        <v>1500000</v>
      </c>
      <c r="E360" s="21">
        <f t="shared" si="46"/>
        <v>15</v>
      </c>
      <c r="F360" s="41">
        <f t="shared" si="45"/>
        <v>33.333333333333336</v>
      </c>
      <c r="G360" s="21">
        <f t="shared" si="49"/>
        <v>45000</v>
      </c>
      <c r="H360" s="21">
        <v>15</v>
      </c>
      <c r="K360" s="42"/>
      <c r="L360" s="21" t="s">
        <v>61</v>
      </c>
      <c r="R360" s="9"/>
    </row>
    <row r="361" spans="1:18" ht="12.75">
      <c r="A361" s="24" t="s">
        <v>94</v>
      </c>
      <c r="B361" s="9">
        <v>20000</v>
      </c>
      <c r="C361" s="9">
        <v>264.5</v>
      </c>
      <c r="D361" s="9">
        <f t="shared" si="48"/>
        <v>5290000</v>
      </c>
      <c r="E361" s="21">
        <f t="shared" si="46"/>
        <v>10</v>
      </c>
      <c r="F361" s="41">
        <f t="shared" si="45"/>
        <v>26.45</v>
      </c>
      <c r="G361" s="21">
        <f t="shared" si="49"/>
        <v>200000</v>
      </c>
      <c r="H361" s="21">
        <v>10</v>
      </c>
      <c r="K361" s="42"/>
      <c r="L361" s="21" t="s">
        <v>61</v>
      </c>
      <c r="O361" s="24"/>
      <c r="R361" s="9"/>
    </row>
    <row r="362" spans="4:7" ht="12.75">
      <c r="D362" s="38">
        <f>SUM(D349:D361)</f>
        <v>54418000</v>
      </c>
      <c r="E362" s="38"/>
      <c r="F362" s="57"/>
      <c r="G362" s="38">
        <f>SUM(G349:G361)</f>
        <v>1797500</v>
      </c>
    </row>
    <row r="363" spans="2:7" ht="12.75">
      <c r="B363" s="21" t="s">
        <v>4</v>
      </c>
      <c r="C363" s="21" t="s">
        <v>593</v>
      </c>
      <c r="D363" s="38"/>
      <c r="E363" s="38"/>
      <c r="F363" s="57"/>
      <c r="G363" s="38"/>
    </row>
    <row r="364" spans="1:6" ht="12.75">
      <c r="A364" s="39" t="s">
        <v>579</v>
      </c>
      <c r="B364" s="38">
        <f>SUM(D345,D85)</f>
        <v>12755341978</v>
      </c>
      <c r="C364" s="38">
        <f>SUM(G345,G85)</f>
        <v>469706659.02699995</v>
      </c>
      <c r="F364" s="41"/>
    </row>
    <row r="365" spans="1:6" ht="12.75">
      <c r="A365" s="39" t="s">
        <v>580</v>
      </c>
      <c r="B365" s="38">
        <f>SUM(B364,D362)</f>
        <v>12809759978</v>
      </c>
      <c r="C365" s="38">
        <f>SUM(C364,G362)</f>
        <v>471504159.02699995</v>
      </c>
      <c r="F365" s="41"/>
    </row>
    <row r="366" ht="12.75">
      <c r="F366" s="41"/>
    </row>
    <row r="367" ht="12.75">
      <c r="F367" s="41"/>
    </row>
    <row r="368" ht="12.75">
      <c r="F368" s="41"/>
    </row>
    <row r="369" ht="12.75">
      <c r="F369" s="41"/>
    </row>
    <row r="370" ht="12.75">
      <c r="F370" s="41"/>
    </row>
    <row r="371" ht="12.75">
      <c r="F371" s="41"/>
    </row>
    <row r="372" ht="12.75">
      <c r="F372" s="41"/>
    </row>
    <row r="373" ht="12.75">
      <c r="F373" s="41"/>
    </row>
    <row r="374" ht="12.75">
      <c r="F374" s="41"/>
    </row>
    <row r="375" ht="12.75">
      <c r="F375" s="41"/>
    </row>
    <row r="376" ht="12.75">
      <c r="F376" s="41"/>
    </row>
    <row r="377" ht="12.75">
      <c r="F377" s="41"/>
    </row>
    <row r="378" ht="12.75">
      <c r="F378" s="41"/>
    </row>
    <row r="379" ht="12.75">
      <c r="F379" s="41"/>
    </row>
    <row r="380" ht="12.75">
      <c r="F380" s="41"/>
    </row>
    <row r="381" ht="12.75">
      <c r="F381" s="41"/>
    </row>
    <row r="382" ht="12.75">
      <c r="F382" s="41"/>
    </row>
    <row r="383" ht="12.75">
      <c r="F383" s="41"/>
    </row>
    <row r="384" ht="12.75">
      <c r="F384" s="41"/>
    </row>
    <row r="385" ht="12.75">
      <c r="F385" s="41"/>
    </row>
    <row r="386" ht="12.75">
      <c r="F386" s="41"/>
    </row>
    <row r="387" ht="12.75">
      <c r="F387" s="41"/>
    </row>
    <row r="388" ht="12.75">
      <c r="F388" s="41"/>
    </row>
    <row r="389" ht="12.75">
      <c r="F389" s="41"/>
    </row>
    <row r="390" ht="12.75">
      <c r="F390" s="41"/>
    </row>
    <row r="391" ht="12.75">
      <c r="F391" s="41"/>
    </row>
    <row r="392" ht="12.75">
      <c r="F392" s="41"/>
    </row>
    <row r="393" ht="12.75">
      <c r="F393" s="41"/>
    </row>
    <row r="394" ht="12.75">
      <c r="F394" s="41"/>
    </row>
    <row r="395" ht="12.75">
      <c r="F395" s="41"/>
    </row>
    <row r="396" ht="12.75">
      <c r="F396" s="41"/>
    </row>
    <row r="397" ht="12.75">
      <c r="F397" s="41"/>
    </row>
    <row r="398" ht="12.75">
      <c r="F398" s="41"/>
    </row>
    <row r="399" ht="12.75">
      <c r="F399" s="41"/>
    </row>
    <row r="400" ht="12.75">
      <c r="F400" s="41"/>
    </row>
    <row r="401" ht="12.75">
      <c r="F401" s="41"/>
    </row>
    <row r="402" ht="12.75">
      <c r="F402" s="41"/>
    </row>
    <row r="403" ht="12.75">
      <c r="F403" s="41"/>
    </row>
    <row r="404" ht="12.75">
      <c r="F404" s="41"/>
    </row>
    <row r="405" ht="12.75">
      <c r="F405" s="41"/>
    </row>
    <row r="406" ht="12.75">
      <c r="F406" s="41"/>
    </row>
    <row r="407" ht="12.75">
      <c r="F407" s="41"/>
    </row>
    <row r="408" ht="12.75">
      <c r="F408" s="41"/>
    </row>
    <row r="409" ht="12.75">
      <c r="F409" s="41"/>
    </row>
    <row r="410" ht="12.75">
      <c r="F410" s="41"/>
    </row>
    <row r="411" ht="12.75">
      <c r="F411" s="41"/>
    </row>
    <row r="412" ht="12.75">
      <c r="F412" s="41"/>
    </row>
    <row r="413" ht="12.75">
      <c r="F413" s="41"/>
    </row>
    <row r="414" ht="12.75">
      <c r="F414" s="41"/>
    </row>
    <row r="415" ht="12.75">
      <c r="F415" s="41"/>
    </row>
    <row r="416" ht="12.75">
      <c r="F416" s="41"/>
    </row>
    <row r="417" ht="12.75">
      <c r="F417" s="41"/>
    </row>
    <row r="418" ht="12.75">
      <c r="F418" s="41"/>
    </row>
    <row r="419" ht="12.75">
      <c r="F419" s="41"/>
    </row>
    <row r="420" ht="12.75">
      <c r="F420" s="41"/>
    </row>
    <row r="421" ht="12.75">
      <c r="F421" s="41"/>
    </row>
    <row r="422" ht="12.75">
      <c r="F422" s="41"/>
    </row>
    <row r="423" ht="12.75">
      <c r="F423" s="41"/>
    </row>
    <row r="424" ht="12.75">
      <c r="F424" s="41"/>
    </row>
    <row r="425" ht="12.75">
      <c r="F425" s="41"/>
    </row>
    <row r="426" ht="12.75">
      <c r="F426" s="41"/>
    </row>
    <row r="427" ht="12.75">
      <c r="F427" s="41"/>
    </row>
    <row r="428" ht="12.75">
      <c r="F428" s="41"/>
    </row>
    <row r="429" ht="12.75">
      <c r="F429" s="41"/>
    </row>
    <row r="430" ht="12.75">
      <c r="F430" s="41"/>
    </row>
    <row r="431" ht="12.75">
      <c r="F431" s="41"/>
    </row>
    <row r="432" ht="12.75">
      <c r="F432" s="41"/>
    </row>
    <row r="433" ht="12.75">
      <c r="F433" s="41"/>
    </row>
    <row r="434" ht="12.75">
      <c r="F434" s="41"/>
    </row>
    <row r="435" ht="12.75">
      <c r="F435" s="41"/>
    </row>
    <row r="436" ht="12.75">
      <c r="F436" s="41"/>
    </row>
    <row r="437" ht="12.75">
      <c r="F437" s="41"/>
    </row>
    <row r="438" ht="12.75">
      <c r="F438" s="41"/>
    </row>
    <row r="439" ht="12.75">
      <c r="F439" s="41"/>
    </row>
    <row r="440" ht="12.75">
      <c r="F440" s="41"/>
    </row>
    <row r="441" ht="12.75">
      <c r="F441" s="41"/>
    </row>
    <row r="442" ht="12.75">
      <c r="F442" s="41"/>
    </row>
    <row r="443" ht="12.75">
      <c r="F443" s="41"/>
    </row>
    <row r="444" ht="12.75">
      <c r="F444" s="41"/>
    </row>
    <row r="445" ht="12.75">
      <c r="F445" s="41"/>
    </row>
    <row r="446" ht="12.75">
      <c r="F446" s="41"/>
    </row>
    <row r="447" ht="12.75">
      <c r="F447" s="41"/>
    </row>
    <row r="448" ht="12.75">
      <c r="F448" s="41"/>
    </row>
    <row r="449" ht="12.75">
      <c r="F449" s="41"/>
    </row>
    <row r="450" ht="12.75">
      <c r="F450" s="41"/>
    </row>
    <row r="451" ht="12.75">
      <c r="F451" s="41"/>
    </row>
    <row r="452" ht="12.75">
      <c r="F452" s="41"/>
    </row>
    <row r="453" ht="12.75">
      <c r="F453" s="41"/>
    </row>
    <row r="454" ht="12.75">
      <c r="F454" s="41"/>
    </row>
    <row r="455" ht="12.75">
      <c r="F455" s="41"/>
    </row>
    <row r="456" ht="12.75">
      <c r="F456" s="41"/>
    </row>
    <row r="457" ht="12.75">
      <c r="F457" s="41"/>
    </row>
    <row r="458" ht="12.75">
      <c r="F458" s="41"/>
    </row>
    <row r="459" ht="12.75">
      <c r="F459" s="41"/>
    </row>
    <row r="460" ht="12.75">
      <c r="F460" s="41"/>
    </row>
    <row r="461" ht="12.75">
      <c r="F461" s="41"/>
    </row>
    <row r="462" ht="12.75">
      <c r="F462" s="41"/>
    </row>
    <row r="463" ht="12.75">
      <c r="F463" s="41"/>
    </row>
    <row r="464" ht="12.75">
      <c r="F464" s="41"/>
    </row>
    <row r="465" ht="12.75">
      <c r="F465" s="41"/>
    </row>
    <row r="466" ht="12.75">
      <c r="F466" s="41"/>
    </row>
    <row r="467" ht="12.75">
      <c r="F467" s="41"/>
    </row>
    <row r="468" ht="12.75">
      <c r="F468" s="41"/>
    </row>
    <row r="469" ht="12.75">
      <c r="F469" s="41"/>
    </row>
    <row r="470" ht="12.75">
      <c r="F470" s="41"/>
    </row>
    <row r="471" ht="12.75">
      <c r="F471" s="41"/>
    </row>
    <row r="472" ht="12.75">
      <c r="F472" s="41"/>
    </row>
    <row r="473" ht="12.75">
      <c r="F473" s="41"/>
    </row>
    <row r="474" ht="12.75">
      <c r="F474" s="41"/>
    </row>
    <row r="475" ht="12.75">
      <c r="F475" s="41"/>
    </row>
    <row r="476" ht="12.75">
      <c r="F476" s="41"/>
    </row>
    <row r="477" ht="12.75">
      <c r="F477" s="41"/>
    </row>
    <row r="478" ht="12.75">
      <c r="F478" s="41"/>
    </row>
    <row r="479" ht="12.75">
      <c r="F479" s="41"/>
    </row>
    <row r="480" ht="12.75">
      <c r="F480" s="41"/>
    </row>
    <row r="481" ht="12.75">
      <c r="F481" s="41"/>
    </row>
    <row r="482" ht="12.75">
      <c r="F482" s="41"/>
    </row>
    <row r="483" ht="12.75">
      <c r="F483" s="41"/>
    </row>
    <row r="484" ht="12.75">
      <c r="F484" s="41"/>
    </row>
    <row r="485" ht="12.75">
      <c r="F485" s="41"/>
    </row>
    <row r="486" ht="12.75">
      <c r="F486" s="41"/>
    </row>
    <row r="487" ht="12.75">
      <c r="F487" s="41"/>
    </row>
    <row r="488" ht="12.75">
      <c r="F488" s="41"/>
    </row>
    <row r="489" ht="12.75">
      <c r="F489" s="41"/>
    </row>
    <row r="490" ht="12.75">
      <c r="F490" s="41"/>
    </row>
    <row r="491" ht="12.75">
      <c r="F491" s="41"/>
    </row>
    <row r="492" ht="12.75">
      <c r="F492" s="41"/>
    </row>
    <row r="493" ht="12.75">
      <c r="F493" s="41"/>
    </row>
    <row r="494" ht="12.75">
      <c r="F494" s="41"/>
    </row>
    <row r="495" ht="12.75">
      <c r="F495" s="41"/>
    </row>
    <row r="496" ht="12.75">
      <c r="F496" s="41"/>
    </row>
    <row r="497" ht="12.75">
      <c r="F497" s="41"/>
    </row>
    <row r="498" ht="12.75">
      <c r="F498" s="41"/>
    </row>
    <row r="499" ht="12.75">
      <c r="F499" s="41"/>
    </row>
    <row r="500" ht="12.75">
      <c r="F500" s="41"/>
    </row>
    <row r="501" ht="12.75">
      <c r="F501" s="41"/>
    </row>
    <row r="502" ht="12.75">
      <c r="F502" s="41"/>
    </row>
    <row r="503" ht="12.75">
      <c r="F503" s="41"/>
    </row>
    <row r="504" ht="12.75">
      <c r="F504" s="41"/>
    </row>
    <row r="505" ht="12.75">
      <c r="F505" s="41"/>
    </row>
    <row r="506" ht="12.75">
      <c r="F506" s="41"/>
    </row>
    <row r="507" ht="12.75">
      <c r="F507" s="41"/>
    </row>
    <row r="508" ht="12.75">
      <c r="F508" s="41"/>
    </row>
    <row r="509" ht="12.75">
      <c r="F509" s="41"/>
    </row>
    <row r="510" ht="12.75">
      <c r="F510" s="41"/>
    </row>
    <row r="511" ht="12.75">
      <c r="F511" s="41"/>
    </row>
    <row r="512" ht="12.75">
      <c r="F512" s="41"/>
    </row>
    <row r="513" ht="12.75">
      <c r="F513" s="41"/>
    </row>
    <row r="514" ht="12.75">
      <c r="F514" s="41"/>
    </row>
    <row r="515" ht="12.75">
      <c r="F515" s="41"/>
    </row>
    <row r="516" ht="12.75">
      <c r="F516" s="41"/>
    </row>
    <row r="517" ht="12.75">
      <c r="F517" s="41"/>
    </row>
    <row r="518" ht="12.75">
      <c r="F518" s="41"/>
    </row>
    <row r="519" ht="12.75">
      <c r="F519" s="41"/>
    </row>
    <row r="520" ht="12.75">
      <c r="F520" s="41"/>
    </row>
    <row r="521" ht="12.75">
      <c r="F521" s="41"/>
    </row>
    <row r="522" ht="12.75">
      <c r="F522" s="41"/>
    </row>
    <row r="523" ht="12.75">
      <c r="F523" s="41"/>
    </row>
    <row r="524" ht="12.75">
      <c r="F524" s="41"/>
    </row>
    <row r="525" ht="12.75">
      <c r="F525" s="41"/>
    </row>
    <row r="526" ht="12.75">
      <c r="F526" s="41"/>
    </row>
    <row r="527" ht="12.75">
      <c r="F527" s="41"/>
    </row>
    <row r="528" ht="12.75">
      <c r="F528" s="41"/>
    </row>
    <row r="529" ht="12.75">
      <c r="F529" s="41"/>
    </row>
    <row r="530" ht="12.75">
      <c r="F530" s="41"/>
    </row>
    <row r="531" ht="12.75">
      <c r="F531" s="41"/>
    </row>
    <row r="532" ht="12.75">
      <c r="F532" s="41"/>
    </row>
    <row r="533" ht="12.75">
      <c r="F533" s="41"/>
    </row>
    <row r="534" ht="12.75">
      <c r="F534" s="41"/>
    </row>
    <row r="535" ht="12.75">
      <c r="F535" s="41"/>
    </row>
    <row r="536" ht="12.75">
      <c r="F536" s="41"/>
    </row>
    <row r="537" ht="12.75">
      <c r="F537" s="41"/>
    </row>
    <row r="538" ht="12.75">
      <c r="F538" s="41"/>
    </row>
    <row r="539" ht="12.75">
      <c r="F539" s="41"/>
    </row>
    <row r="540" ht="12.75">
      <c r="F540" s="41"/>
    </row>
    <row r="541" ht="12.75">
      <c r="F541" s="41"/>
    </row>
    <row r="542" ht="12.75">
      <c r="F542" s="41"/>
    </row>
    <row r="543" ht="12.75">
      <c r="F543" s="41"/>
    </row>
    <row r="544" ht="12.75">
      <c r="F544" s="41"/>
    </row>
    <row r="545" ht="12.75">
      <c r="F545" s="41"/>
    </row>
    <row r="546" ht="12.75">
      <c r="F546" s="41"/>
    </row>
    <row r="547" ht="12.75">
      <c r="F547" s="41"/>
    </row>
    <row r="548" ht="12.75">
      <c r="F548" s="41"/>
    </row>
    <row r="549" ht="12.75">
      <c r="F549" s="41"/>
    </row>
    <row r="550" ht="12.75">
      <c r="F550" s="41"/>
    </row>
    <row r="551" ht="12.75">
      <c r="F551" s="41"/>
    </row>
    <row r="552" ht="12.75">
      <c r="F552" s="41"/>
    </row>
    <row r="553" ht="12.75">
      <c r="F553" s="41"/>
    </row>
    <row r="554" ht="12.75">
      <c r="F554" s="41"/>
    </row>
    <row r="555" ht="12.75">
      <c r="F555" s="41"/>
    </row>
    <row r="556" ht="12.75">
      <c r="F556" s="41"/>
    </row>
    <row r="557" ht="12.75">
      <c r="F557" s="41"/>
    </row>
    <row r="558" ht="12.75">
      <c r="F558" s="41"/>
    </row>
    <row r="559" ht="12.75">
      <c r="F559" s="41"/>
    </row>
    <row r="560" ht="12.75">
      <c r="F560" s="41"/>
    </row>
    <row r="561" ht="12.75">
      <c r="F561" s="41"/>
    </row>
    <row r="562" ht="12.75">
      <c r="F562" s="41"/>
    </row>
    <row r="563" ht="12.75">
      <c r="F563" s="41"/>
    </row>
    <row r="564" ht="12.75">
      <c r="F564" s="41"/>
    </row>
    <row r="565" ht="12.75">
      <c r="F565" s="41"/>
    </row>
    <row r="566" ht="12.75">
      <c r="F566" s="41"/>
    </row>
    <row r="567" ht="12.75">
      <c r="F567" s="41"/>
    </row>
    <row r="568" ht="12.75">
      <c r="F568" s="41"/>
    </row>
    <row r="569" ht="12.75">
      <c r="F569" s="41"/>
    </row>
    <row r="570" ht="12.75">
      <c r="F570" s="41"/>
    </row>
    <row r="571" ht="12.75">
      <c r="F571" s="41"/>
    </row>
    <row r="572" ht="12.75">
      <c r="F572" s="41"/>
    </row>
    <row r="573" ht="12.75">
      <c r="F573" s="41"/>
    </row>
    <row r="574" ht="12.75">
      <c r="F574" s="41"/>
    </row>
    <row r="575" ht="12.75">
      <c r="F575" s="41"/>
    </row>
    <row r="576" ht="12.75">
      <c r="F576" s="41"/>
    </row>
    <row r="577" ht="12.75">
      <c r="F577" s="41"/>
    </row>
    <row r="578" ht="12.75">
      <c r="F578" s="41"/>
    </row>
    <row r="579" ht="12.75">
      <c r="F579" s="41"/>
    </row>
    <row r="580" ht="12.75">
      <c r="F580" s="41"/>
    </row>
    <row r="581" ht="12.75">
      <c r="F581" s="41"/>
    </row>
    <row r="582" ht="12.75">
      <c r="F582" s="41"/>
    </row>
    <row r="583" ht="12.75">
      <c r="F583" s="41"/>
    </row>
    <row r="584" ht="12.75">
      <c r="F584" s="41"/>
    </row>
    <row r="585" ht="12.75">
      <c r="F585" s="41"/>
    </row>
    <row r="586" ht="12.75">
      <c r="F586" s="41"/>
    </row>
    <row r="587" ht="12.75">
      <c r="F587" s="41"/>
    </row>
    <row r="588" ht="12.75">
      <c r="F588" s="41"/>
    </row>
    <row r="589" ht="12.75">
      <c r="F589" s="41"/>
    </row>
    <row r="590" ht="12.75">
      <c r="F590" s="41"/>
    </row>
    <row r="591" ht="12.75">
      <c r="F591" s="41"/>
    </row>
    <row r="592" ht="12.75">
      <c r="F592" s="41"/>
    </row>
    <row r="593" ht="12.75">
      <c r="F593" s="41"/>
    </row>
    <row r="594" ht="12.75">
      <c r="F594" s="41"/>
    </row>
    <row r="595" ht="12.75">
      <c r="F595" s="41"/>
    </row>
    <row r="596" ht="12.75">
      <c r="F596" s="41"/>
    </row>
    <row r="597" ht="12.75">
      <c r="F597" s="41"/>
    </row>
    <row r="598" ht="12.75">
      <c r="F598" s="41"/>
    </row>
    <row r="599" ht="12.75">
      <c r="F599" s="41"/>
    </row>
    <row r="600" ht="12.75">
      <c r="F600" s="41"/>
    </row>
    <row r="601" ht="12.75">
      <c r="F601" s="41"/>
    </row>
    <row r="602" ht="12.75">
      <c r="F602" s="41"/>
    </row>
    <row r="603" ht="12.75">
      <c r="F603" s="41"/>
    </row>
    <row r="604" ht="12.75">
      <c r="F604" s="41"/>
    </row>
    <row r="605" ht="12.75">
      <c r="F605" s="41"/>
    </row>
    <row r="606" ht="12.75">
      <c r="F606" s="41"/>
    </row>
    <row r="607" ht="12.75">
      <c r="F607" s="41"/>
    </row>
    <row r="608" ht="12.75">
      <c r="F608" s="41"/>
    </row>
    <row r="609" ht="12.75">
      <c r="F609" s="41"/>
    </row>
    <row r="610" ht="12.75">
      <c r="F610" s="41"/>
    </row>
    <row r="611" ht="12.75">
      <c r="F611" s="41"/>
    </row>
    <row r="612" ht="12.75">
      <c r="F612" s="41"/>
    </row>
    <row r="613" ht="12.75">
      <c r="F613" s="41"/>
    </row>
    <row r="614" ht="12.75">
      <c r="F614" s="41"/>
    </row>
    <row r="615" ht="12.75">
      <c r="F615" s="41"/>
    </row>
    <row r="616" ht="12.75">
      <c r="F616" s="41"/>
    </row>
    <row r="617" ht="12.75">
      <c r="F617" s="41"/>
    </row>
    <row r="618" ht="12.75">
      <c r="F618" s="41"/>
    </row>
    <row r="619" ht="12.75">
      <c r="F619" s="41"/>
    </row>
    <row r="620" ht="12.75">
      <c r="F620" s="41"/>
    </row>
    <row r="621" ht="12.75">
      <c r="F621" s="41"/>
    </row>
    <row r="622" ht="12.75">
      <c r="F622" s="41"/>
    </row>
    <row r="623" ht="12.75">
      <c r="F623" s="41"/>
    </row>
    <row r="624" ht="12.75">
      <c r="F624" s="41"/>
    </row>
    <row r="625" ht="12.75">
      <c r="F625" s="41"/>
    </row>
    <row r="626" ht="12.75">
      <c r="F626" s="41"/>
    </row>
    <row r="627" ht="12.75">
      <c r="F627" s="41"/>
    </row>
    <row r="628" ht="12.75">
      <c r="F628" s="41"/>
    </row>
    <row r="629" ht="12.75">
      <c r="F629" s="41"/>
    </row>
    <row r="630" ht="12.75">
      <c r="F630" s="41"/>
    </row>
    <row r="631" ht="12.75">
      <c r="F631" s="41"/>
    </row>
    <row r="632" ht="12.75">
      <c r="F632" s="41"/>
    </row>
    <row r="633" ht="12.75">
      <c r="F633" s="41"/>
    </row>
    <row r="634" ht="12.75">
      <c r="F634" s="41"/>
    </row>
    <row r="635" ht="12.75">
      <c r="F635" s="41"/>
    </row>
    <row r="636" ht="12.75">
      <c r="F636" s="41"/>
    </row>
    <row r="637" ht="12.75">
      <c r="F637" s="41"/>
    </row>
    <row r="638" ht="12.75">
      <c r="F638" s="41"/>
    </row>
    <row r="639" ht="12.75">
      <c r="F639" s="41"/>
    </row>
    <row r="640" ht="12.75">
      <c r="F640" s="41"/>
    </row>
    <row r="641" ht="12.75">
      <c r="F641" s="41"/>
    </row>
    <row r="642" ht="12.75">
      <c r="F642" s="41"/>
    </row>
    <row r="643" ht="12.75">
      <c r="F643" s="41"/>
    </row>
    <row r="644" ht="12.75">
      <c r="F644" s="41"/>
    </row>
    <row r="645" ht="12.75">
      <c r="F645" s="41"/>
    </row>
    <row r="646" ht="12.75">
      <c r="F646" s="41"/>
    </row>
    <row r="647" ht="12.75">
      <c r="F647" s="41"/>
    </row>
    <row r="648" ht="12.75">
      <c r="F648" s="41"/>
    </row>
    <row r="649" ht="12.75">
      <c r="F649" s="41"/>
    </row>
    <row r="650" ht="12.75">
      <c r="F650" s="41"/>
    </row>
    <row r="651" ht="12.75">
      <c r="F651" s="41"/>
    </row>
    <row r="652" ht="12.75">
      <c r="F652" s="41"/>
    </row>
    <row r="653" ht="12.75">
      <c r="F653" s="41"/>
    </row>
    <row r="654" ht="12.75">
      <c r="F654" s="41"/>
    </row>
    <row r="655" ht="12.75">
      <c r="F655" s="41"/>
    </row>
    <row r="656" ht="12.75">
      <c r="F656" s="41"/>
    </row>
    <row r="657" ht="12.75">
      <c r="F657" s="41"/>
    </row>
    <row r="658" ht="12.75">
      <c r="F658" s="41"/>
    </row>
    <row r="659" ht="12.75">
      <c r="F659" s="41"/>
    </row>
    <row r="660" ht="12.75">
      <c r="F660" s="41"/>
    </row>
    <row r="661" ht="12.75">
      <c r="F661" s="41"/>
    </row>
    <row r="662" ht="12.75">
      <c r="F662" s="41"/>
    </row>
    <row r="663" ht="12.75">
      <c r="F663" s="41"/>
    </row>
    <row r="664" ht="12.75">
      <c r="F664" s="41"/>
    </row>
    <row r="665" ht="12.75">
      <c r="F665" s="41"/>
    </row>
    <row r="666" ht="12.75">
      <c r="F666" s="41"/>
    </row>
    <row r="667" ht="12.75">
      <c r="F667" s="41"/>
    </row>
    <row r="668" ht="12.75">
      <c r="F668" s="41"/>
    </row>
    <row r="669" ht="12.75">
      <c r="F669" s="41"/>
    </row>
    <row r="670" ht="12.75">
      <c r="F670" s="41"/>
    </row>
    <row r="671" ht="12.75">
      <c r="F671" s="41"/>
    </row>
    <row r="672" ht="12.75">
      <c r="F672" s="41"/>
    </row>
    <row r="673" ht="12.75">
      <c r="F673" s="41"/>
    </row>
    <row r="674" ht="12.75">
      <c r="F674" s="41"/>
    </row>
    <row r="675" ht="12.75">
      <c r="F675" s="41"/>
    </row>
    <row r="676" ht="12.75">
      <c r="F676" s="41"/>
    </row>
    <row r="677" ht="12.75">
      <c r="F677" s="41"/>
    </row>
    <row r="678" ht="12.75">
      <c r="F678" s="41"/>
    </row>
    <row r="679" ht="12.75">
      <c r="F679" s="41"/>
    </row>
    <row r="680" ht="12.75">
      <c r="F680" s="41"/>
    </row>
    <row r="681" ht="12.75">
      <c r="F681" s="41"/>
    </row>
    <row r="682" ht="12.75">
      <c r="F682" s="41"/>
    </row>
    <row r="683" ht="12.75">
      <c r="F683" s="41"/>
    </row>
    <row r="684" ht="12.75">
      <c r="F684" s="41"/>
    </row>
    <row r="685" ht="12.75">
      <c r="F685" s="41"/>
    </row>
    <row r="686" ht="12.75">
      <c r="F686" s="41"/>
    </row>
    <row r="687" ht="12.75">
      <c r="F687" s="41"/>
    </row>
    <row r="688" ht="12.75">
      <c r="F688" s="41"/>
    </row>
    <row r="689" ht="12.75">
      <c r="F689" s="41"/>
    </row>
    <row r="690" ht="12.75">
      <c r="F690" s="41"/>
    </row>
    <row r="691" ht="12.75">
      <c r="F691" s="41"/>
    </row>
    <row r="692" ht="12.75">
      <c r="F692" s="41"/>
    </row>
    <row r="693" ht="12.75">
      <c r="F693" s="41"/>
    </row>
    <row r="694" ht="12.75">
      <c r="F694" s="41"/>
    </row>
    <row r="695" ht="12.75">
      <c r="F695" s="41"/>
    </row>
    <row r="696" ht="12.75">
      <c r="F696" s="41"/>
    </row>
    <row r="697" ht="12.75">
      <c r="F697" s="41"/>
    </row>
    <row r="698" ht="12.75">
      <c r="F698" s="41"/>
    </row>
    <row r="699" ht="12.75">
      <c r="F699" s="41"/>
    </row>
    <row r="700" ht="12.75">
      <c r="F700" s="41"/>
    </row>
    <row r="701" ht="12.75">
      <c r="F701" s="41"/>
    </row>
    <row r="702" ht="12.75">
      <c r="F702" s="41"/>
    </row>
    <row r="703" ht="12.75">
      <c r="F703" s="41"/>
    </row>
    <row r="704" ht="12.75">
      <c r="F704" s="41"/>
    </row>
    <row r="705" ht="12.75">
      <c r="F705" s="41"/>
    </row>
    <row r="706" ht="12.75">
      <c r="F706" s="41"/>
    </row>
    <row r="707" ht="12.75">
      <c r="F707" s="41"/>
    </row>
    <row r="708" ht="12.75">
      <c r="F708" s="41"/>
    </row>
    <row r="709" ht="12.75">
      <c r="F709" s="41"/>
    </row>
    <row r="710" ht="12.75">
      <c r="F710" s="41"/>
    </row>
    <row r="711" ht="12.75">
      <c r="F711" s="41"/>
    </row>
    <row r="712" ht="12.75">
      <c r="F712" s="41"/>
    </row>
    <row r="713" ht="12.75">
      <c r="F713" s="41"/>
    </row>
    <row r="714" ht="12.75">
      <c r="F714" s="41"/>
    </row>
    <row r="715" ht="12.75">
      <c r="F715" s="41"/>
    </row>
    <row r="716" ht="12.75">
      <c r="F716" s="41"/>
    </row>
    <row r="717" ht="12.75">
      <c r="F717" s="41"/>
    </row>
    <row r="718" ht="12.75">
      <c r="F718" s="41"/>
    </row>
    <row r="719" ht="12.75">
      <c r="F719" s="41"/>
    </row>
    <row r="720" ht="12.75">
      <c r="F720" s="41"/>
    </row>
    <row r="721" ht="12.75">
      <c r="F721" s="41"/>
    </row>
    <row r="722" ht="12.75">
      <c r="F722" s="41"/>
    </row>
    <row r="723" ht="12.75">
      <c r="F723" s="41"/>
    </row>
    <row r="724" ht="12.75">
      <c r="F724" s="41"/>
    </row>
    <row r="725" ht="12.75">
      <c r="F725" s="41"/>
    </row>
    <row r="726" ht="12.75">
      <c r="F726" s="41"/>
    </row>
    <row r="727" ht="12.75">
      <c r="F727" s="41"/>
    </row>
    <row r="728" ht="12.75">
      <c r="F728" s="41"/>
    </row>
    <row r="729" ht="12.75">
      <c r="F729" s="41"/>
    </row>
    <row r="730" ht="12.75">
      <c r="F730" s="41"/>
    </row>
    <row r="731" ht="12.75">
      <c r="F731" s="41"/>
    </row>
    <row r="732" ht="12.75">
      <c r="F732" s="41"/>
    </row>
    <row r="733" ht="12.75">
      <c r="F733" s="41"/>
    </row>
    <row r="734" ht="12.75">
      <c r="F734" s="41"/>
    </row>
    <row r="735" ht="12.75">
      <c r="F735" s="41"/>
    </row>
    <row r="736" ht="12.75">
      <c r="F736" s="41"/>
    </row>
    <row r="737" ht="12.75">
      <c r="F737" s="41"/>
    </row>
    <row r="738" ht="12.75">
      <c r="F738" s="41"/>
    </row>
    <row r="739" ht="12.75">
      <c r="F739" s="41"/>
    </row>
    <row r="740" ht="12.75">
      <c r="F740" s="41"/>
    </row>
    <row r="741" ht="12.75">
      <c r="F741" s="41"/>
    </row>
    <row r="742" ht="12.75">
      <c r="F742" s="41"/>
    </row>
    <row r="743" ht="12.75">
      <c r="F743" s="41"/>
    </row>
    <row r="744" ht="12.75">
      <c r="F744" s="41"/>
    </row>
    <row r="745" ht="12.75">
      <c r="F745" s="41"/>
    </row>
    <row r="746" ht="12.75">
      <c r="F746" s="41"/>
    </row>
    <row r="747" ht="12.75">
      <c r="F747" s="41"/>
    </row>
    <row r="748" ht="12.75">
      <c r="F748" s="41"/>
    </row>
    <row r="749" ht="12.75">
      <c r="F749" s="41"/>
    </row>
    <row r="750" ht="12.75">
      <c r="F750" s="41"/>
    </row>
    <row r="751" ht="12.75">
      <c r="F751" s="41"/>
    </row>
    <row r="752" ht="12.75">
      <c r="F752" s="41"/>
    </row>
    <row r="753" ht="12.75">
      <c r="F753" s="41"/>
    </row>
    <row r="754" ht="12.75">
      <c r="F754" s="41"/>
    </row>
    <row r="755" ht="12.75">
      <c r="F755" s="41"/>
    </row>
    <row r="756" ht="12.75">
      <c r="F756" s="41"/>
    </row>
    <row r="757" ht="12.75">
      <c r="F757" s="41"/>
    </row>
    <row r="758" ht="12.75">
      <c r="F758" s="41"/>
    </row>
    <row r="759" ht="12.75">
      <c r="F759" s="41"/>
    </row>
    <row r="760" ht="12.75">
      <c r="F760" s="41"/>
    </row>
    <row r="761" ht="12.75">
      <c r="F761" s="41"/>
    </row>
    <row r="762" ht="12.75">
      <c r="F762" s="41"/>
    </row>
    <row r="763" ht="12.75">
      <c r="F763" s="41"/>
    </row>
    <row r="764" ht="12.75">
      <c r="F764" s="41"/>
    </row>
    <row r="765" ht="12.75">
      <c r="F765" s="41"/>
    </row>
    <row r="766" ht="12.75">
      <c r="F766" s="41"/>
    </row>
    <row r="767" ht="12.75">
      <c r="F767" s="41"/>
    </row>
    <row r="768" ht="12.75">
      <c r="F768" s="41"/>
    </row>
    <row r="769" ht="12.75">
      <c r="F769" s="41"/>
    </row>
    <row r="770" ht="12.75">
      <c r="F770" s="41"/>
    </row>
    <row r="771" ht="12.75">
      <c r="F771" s="41"/>
    </row>
    <row r="772" ht="12.75">
      <c r="F772" s="41"/>
    </row>
    <row r="773" ht="12.75">
      <c r="F773" s="41"/>
    </row>
    <row r="774" ht="12.75">
      <c r="F774" s="41"/>
    </row>
    <row r="775" ht="12.75">
      <c r="F775" s="41"/>
    </row>
    <row r="776" ht="12.75">
      <c r="F776" s="41"/>
    </row>
    <row r="777" ht="12.75">
      <c r="F777" s="41"/>
    </row>
    <row r="778" ht="12.75">
      <c r="F778" s="41"/>
    </row>
    <row r="779" ht="12.75">
      <c r="F779" s="41"/>
    </row>
    <row r="780" ht="12.75">
      <c r="F780" s="41"/>
    </row>
    <row r="781" ht="12.75">
      <c r="F781" s="41"/>
    </row>
    <row r="782" ht="12.75">
      <c r="F782" s="41"/>
    </row>
    <row r="783" ht="12.75">
      <c r="F783" s="41"/>
    </row>
    <row r="784" ht="12.75">
      <c r="F784" s="41"/>
    </row>
    <row r="785" ht="12.75">
      <c r="F785" s="41"/>
    </row>
    <row r="786" ht="12.75">
      <c r="F786" s="41"/>
    </row>
    <row r="787" ht="12.75">
      <c r="F787" s="41"/>
    </row>
    <row r="788" ht="12.75">
      <c r="F788" s="41"/>
    </row>
    <row r="789" ht="12.75">
      <c r="F789" s="41"/>
    </row>
    <row r="790" ht="12.75">
      <c r="F790" s="41"/>
    </row>
    <row r="791" ht="12.75">
      <c r="F791" s="41"/>
    </row>
    <row r="792" ht="12.75">
      <c r="F792" s="41"/>
    </row>
    <row r="793" ht="12.75">
      <c r="F793" s="41"/>
    </row>
    <row r="794" ht="12.75">
      <c r="F794" s="41"/>
    </row>
    <row r="795" ht="12.75">
      <c r="F795" s="41"/>
    </row>
    <row r="796" ht="12.75">
      <c r="F796" s="41"/>
    </row>
    <row r="797" ht="12.75">
      <c r="F797" s="41"/>
    </row>
    <row r="798" ht="12.75">
      <c r="F798" s="41"/>
    </row>
    <row r="799" ht="12.75">
      <c r="F799" s="41"/>
    </row>
    <row r="800" ht="12.75">
      <c r="F800" s="41"/>
    </row>
    <row r="801" ht="12.75">
      <c r="F801" s="41"/>
    </row>
    <row r="802" ht="12.75">
      <c r="F802" s="41"/>
    </row>
    <row r="803" ht="12.75">
      <c r="F803" s="41"/>
    </row>
    <row r="804" ht="12.75">
      <c r="F804" s="41"/>
    </row>
    <row r="805" ht="12.75">
      <c r="F805" s="41"/>
    </row>
    <row r="806" ht="12.75">
      <c r="F806" s="41"/>
    </row>
    <row r="807" ht="12.75">
      <c r="F807" s="41"/>
    </row>
    <row r="808" ht="12.75">
      <c r="F808" s="41"/>
    </row>
    <row r="809" ht="12.75">
      <c r="F809" s="41"/>
    </row>
    <row r="810" ht="12.75">
      <c r="F810" s="41"/>
    </row>
    <row r="811" ht="12.75">
      <c r="F811" s="41"/>
    </row>
    <row r="812" ht="12.75">
      <c r="F812" s="41"/>
    </row>
    <row r="813" ht="12.75">
      <c r="F813" s="41"/>
    </row>
    <row r="814" ht="12.75">
      <c r="F814" s="41"/>
    </row>
    <row r="815" ht="12.75">
      <c r="F815" s="41"/>
    </row>
    <row r="816" ht="12.75">
      <c r="F816" s="41"/>
    </row>
    <row r="817" ht="12.75">
      <c r="F817" s="41"/>
    </row>
    <row r="818" ht="12.75">
      <c r="F818" s="41"/>
    </row>
    <row r="819" ht="12.75">
      <c r="F819" s="41"/>
    </row>
    <row r="820" ht="12.75">
      <c r="F820" s="41"/>
    </row>
    <row r="821" ht="12.75">
      <c r="F821" s="41"/>
    </row>
    <row r="822" ht="12.75">
      <c r="F822" s="41"/>
    </row>
    <row r="823" ht="12.75">
      <c r="F823" s="41"/>
    </row>
    <row r="824" ht="12.75">
      <c r="F824" s="41"/>
    </row>
    <row r="825" ht="12.75">
      <c r="F825" s="41"/>
    </row>
    <row r="826" ht="12.75">
      <c r="F826" s="41"/>
    </row>
    <row r="827" ht="12.75">
      <c r="F827" s="41"/>
    </row>
    <row r="828" ht="12.75">
      <c r="F828" s="41"/>
    </row>
    <row r="829" ht="12.75">
      <c r="F829" s="41"/>
    </row>
    <row r="830" ht="12.75">
      <c r="F830" s="41"/>
    </row>
    <row r="831" ht="12.75">
      <c r="F831" s="41"/>
    </row>
    <row r="832" ht="12.75">
      <c r="F832" s="41"/>
    </row>
    <row r="833" ht="12.75">
      <c r="F833" s="41"/>
    </row>
    <row r="834" ht="12.75">
      <c r="F834" s="41"/>
    </row>
    <row r="835" ht="12.75">
      <c r="F835" s="41"/>
    </row>
    <row r="836" ht="12.75">
      <c r="F836" s="41"/>
    </row>
    <row r="837" ht="12.75">
      <c r="F837" s="41"/>
    </row>
    <row r="838" ht="12.75">
      <c r="F838" s="41"/>
    </row>
    <row r="839" ht="12.75">
      <c r="F839" s="41"/>
    </row>
    <row r="840" ht="12.75">
      <c r="F840" s="41"/>
    </row>
    <row r="841" ht="12.75">
      <c r="F841" s="41"/>
    </row>
    <row r="842" ht="12.75">
      <c r="F842" s="41"/>
    </row>
    <row r="843" ht="12.75">
      <c r="F843" s="41"/>
    </row>
    <row r="844" ht="12.75">
      <c r="F844" s="41"/>
    </row>
    <row r="845" ht="12.75">
      <c r="F845" s="41"/>
    </row>
    <row r="846" ht="12.75">
      <c r="F846" s="41"/>
    </row>
    <row r="847" ht="12.75">
      <c r="F847" s="41"/>
    </row>
    <row r="848" ht="12.75">
      <c r="F848" s="41"/>
    </row>
    <row r="849" ht="12.75">
      <c r="F849" s="41"/>
    </row>
    <row r="850" ht="12.75">
      <c r="F850" s="41"/>
    </row>
    <row r="851" ht="12.75">
      <c r="F851" s="41"/>
    </row>
    <row r="852" ht="12.75">
      <c r="F852" s="41"/>
    </row>
    <row r="853" ht="12.75">
      <c r="F853" s="41"/>
    </row>
    <row r="854" ht="12.75">
      <c r="F854" s="41"/>
    </row>
    <row r="855" ht="12.75">
      <c r="F855" s="41"/>
    </row>
    <row r="856" ht="12.75">
      <c r="F856" s="41"/>
    </row>
    <row r="857" ht="12.75">
      <c r="F857" s="41"/>
    </row>
    <row r="858" ht="12.75">
      <c r="F858" s="41"/>
    </row>
    <row r="859" ht="12.75">
      <c r="F859" s="41"/>
    </row>
    <row r="860" ht="12.75">
      <c r="F860" s="41"/>
    </row>
    <row r="861" ht="12.75">
      <c r="F861" s="41"/>
    </row>
    <row r="862" ht="12.75">
      <c r="F862" s="41"/>
    </row>
    <row r="863" ht="12.75">
      <c r="F863" s="41"/>
    </row>
    <row r="864" ht="12.75">
      <c r="F864" s="41"/>
    </row>
    <row r="865" ht="12.75">
      <c r="F865" s="41"/>
    </row>
    <row r="866" ht="12.75">
      <c r="F866" s="41"/>
    </row>
    <row r="867" ht="12.75">
      <c r="F867" s="41"/>
    </row>
    <row r="868" ht="12.75">
      <c r="F868" s="41"/>
    </row>
    <row r="869" ht="12.75">
      <c r="F869" s="41"/>
    </row>
    <row r="870" ht="12.75">
      <c r="F870" s="41"/>
    </row>
    <row r="871" ht="12.75">
      <c r="F871" s="41"/>
    </row>
    <row r="872" ht="12.75">
      <c r="F872" s="41"/>
    </row>
    <row r="873" ht="12.75">
      <c r="F873" s="41"/>
    </row>
    <row r="874" ht="12.75">
      <c r="F874" s="41"/>
    </row>
    <row r="875" ht="12.75">
      <c r="F875" s="41"/>
    </row>
    <row r="876" ht="12.75">
      <c r="F876" s="41"/>
    </row>
    <row r="877" ht="12.75">
      <c r="F877" s="41"/>
    </row>
    <row r="878" ht="12.75">
      <c r="F878" s="41"/>
    </row>
    <row r="879" ht="12.75">
      <c r="F879" s="41"/>
    </row>
    <row r="880" ht="12.75">
      <c r="F880" s="41"/>
    </row>
    <row r="881" ht="12.75">
      <c r="F881" s="41"/>
    </row>
    <row r="882" ht="12.75">
      <c r="F882" s="41"/>
    </row>
    <row r="883" ht="12.75">
      <c r="F883" s="41"/>
    </row>
    <row r="884" ht="12.75">
      <c r="F884" s="41"/>
    </row>
    <row r="885" ht="12.75">
      <c r="F885" s="41"/>
    </row>
    <row r="886" ht="12.75">
      <c r="F886" s="41"/>
    </row>
    <row r="887" ht="12.75">
      <c r="F887" s="41"/>
    </row>
    <row r="888" ht="12.75">
      <c r="F888" s="41"/>
    </row>
    <row r="889" ht="12.75">
      <c r="F889" s="41"/>
    </row>
    <row r="890" ht="12.75">
      <c r="F890" s="41"/>
    </row>
    <row r="891" ht="12.75">
      <c r="F891" s="41"/>
    </row>
    <row r="892" ht="12.75">
      <c r="F892" s="41"/>
    </row>
    <row r="893" ht="12.75">
      <c r="F893" s="41"/>
    </row>
    <row r="894" ht="12.75">
      <c r="F894" s="41"/>
    </row>
    <row r="895" ht="12.75">
      <c r="F895" s="41"/>
    </row>
    <row r="896" ht="12.75">
      <c r="F896" s="41"/>
    </row>
    <row r="897" ht="12.75">
      <c r="F897" s="41"/>
    </row>
    <row r="898" ht="12.75">
      <c r="F898" s="41"/>
    </row>
    <row r="899" ht="12.75">
      <c r="F899" s="41"/>
    </row>
    <row r="900" ht="12.75">
      <c r="F900" s="41"/>
    </row>
    <row r="901" ht="12.75">
      <c r="F901" s="41"/>
    </row>
    <row r="902" ht="12.75">
      <c r="F902" s="41"/>
    </row>
    <row r="903" ht="12.75">
      <c r="F903" s="41"/>
    </row>
    <row r="904" ht="12.75">
      <c r="F904" s="41"/>
    </row>
    <row r="905" ht="12.75">
      <c r="F905" s="41"/>
    </row>
    <row r="906" ht="12.75">
      <c r="F906" s="41"/>
    </row>
    <row r="907" ht="12.75">
      <c r="F907" s="41"/>
    </row>
    <row r="908" ht="12.75">
      <c r="F908" s="41"/>
    </row>
    <row r="909" ht="12.75">
      <c r="F909" s="41"/>
    </row>
    <row r="910" ht="12.75">
      <c r="F910" s="41"/>
    </row>
    <row r="911" ht="12.75">
      <c r="F911" s="41"/>
    </row>
    <row r="912" ht="12.75">
      <c r="F912" s="41"/>
    </row>
    <row r="913" ht="12.75">
      <c r="F913" s="41"/>
    </row>
    <row r="914" ht="12.75">
      <c r="F914" s="41"/>
    </row>
    <row r="915" ht="12.75">
      <c r="F915" s="41"/>
    </row>
    <row r="916" ht="12.75">
      <c r="F916" s="41"/>
    </row>
    <row r="917" ht="12.75">
      <c r="F917" s="41"/>
    </row>
    <row r="918" ht="12.75">
      <c r="F918" s="41"/>
    </row>
    <row r="919" ht="12.75">
      <c r="F919" s="41"/>
    </row>
    <row r="920" ht="12.75">
      <c r="F920" s="41"/>
    </row>
    <row r="921" ht="12.75">
      <c r="F921" s="41"/>
    </row>
    <row r="922" ht="12.75">
      <c r="F922" s="41"/>
    </row>
    <row r="923" ht="12.75">
      <c r="F923" s="41"/>
    </row>
    <row r="924" ht="12.75">
      <c r="F924" s="41"/>
    </row>
    <row r="925" ht="12.75">
      <c r="F925" s="41"/>
    </row>
    <row r="926" ht="12.75">
      <c r="F926" s="41"/>
    </row>
    <row r="927" ht="12.75">
      <c r="F927" s="41"/>
    </row>
    <row r="928" ht="12.75">
      <c r="F928" s="41"/>
    </row>
    <row r="929" ht="12.75">
      <c r="F929" s="41"/>
    </row>
    <row r="930" ht="12.75">
      <c r="F930" s="41"/>
    </row>
    <row r="931" ht="12.75">
      <c r="F931" s="41"/>
    </row>
    <row r="932" ht="12.75">
      <c r="F932" s="41"/>
    </row>
    <row r="933" ht="12.75">
      <c r="F933" s="41"/>
    </row>
    <row r="934" ht="12.75">
      <c r="F934" s="41"/>
    </row>
    <row r="935" ht="12.75">
      <c r="F935" s="41"/>
    </row>
    <row r="936" ht="12.75">
      <c r="F936" s="41"/>
    </row>
    <row r="937" ht="12.75">
      <c r="F937" s="41"/>
    </row>
    <row r="938" ht="12.75">
      <c r="F938" s="41"/>
    </row>
    <row r="939" ht="12.75">
      <c r="F939" s="41"/>
    </row>
    <row r="940" ht="12.75">
      <c r="F940" s="41"/>
    </row>
    <row r="941" ht="12.75">
      <c r="F941" s="41"/>
    </row>
    <row r="942" ht="12.75">
      <c r="F942" s="41"/>
    </row>
    <row r="943" ht="12.75">
      <c r="F943" s="41"/>
    </row>
    <row r="944" ht="12.75">
      <c r="F944" s="41"/>
    </row>
    <row r="945" ht="12.75">
      <c r="F945" s="41"/>
    </row>
    <row r="946" ht="12.75">
      <c r="F946" s="41"/>
    </row>
    <row r="947" ht="12.75">
      <c r="F947" s="41"/>
    </row>
  </sheetData>
  <mergeCells count="1">
    <mergeCell ref="O1:R1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8"/>
  <sheetViews>
    <sheetView workbookViewId="0" topLeftCell="A1">
      <selection activeCell="B11" sqref="B11"/>
    </sheetView>
  </sheetViews>
  <sheetFormatPr defaultColWidth="11.421875" defaultRowHeight="12.75"/>
  <cols>
    <col min="1" max="1" width="31.140625" style="0" customWidth="1"/>
    <col min="2" max="2" width="13.57421875" style="0" customWidth="1"/>
    <col min="3" max="3" width="8.140625" style="0" customWidth="1"/>
    <col min="4" max="4" width="7.57421875" style="0" customWidth="1"/>
    <col min="5" max="5" width="8.140625" style="0" customWidth="1"/>
    <col min="6" max="7" width="15.7109375" style="0" customWidth="1"/>
    <col min="8" max="8" width="12.7109375" style="0" customWidth="1"/>
    <col min="9" max="9" width="9.7109375" style="0" customWidth="1"/>
    <col min="10" max="10" width="10.7109375" style="0" customWidth="1"/>
    <col min="11" max="11" width="10.57421875" style="0" customWidth="1"/>
    <col min="12" max="12" width="10.28125" style="0" customWidth="1"/>
    <col min="13" max="13" width="3.8515625" style="0" customWidth="1"/>
    <col min="14" max="14" width="4.57421875" style="0" customWidth="1"/>
    <col min="15" max="15" width="6.7109375" style="0" customWidth="1"/>
  </cols>
  <sheetData>
    <row r="1" spans="1:15" ht="12.75">
      <c r="A1" s="2">
        <v>1900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</row>
    <row r="2" spans="1:12" ht="12.75">
      <c r="A2" s="5" t="s">
        <v>14</v>
      </c>
      <c r="B2" s="6"/>
      <c r="L2" s="7"/>
    </row>
    <row r="3" spans="1:13" ht="12.75">
      <c r="A3" t="s">
        <v>15</v>
      </c>
      <c r="B3" s="6">
        <v>182500</v>
      </c>
      <c r="C3">
        <v>4250</v>
      </c>
      <c r="D3">
        <v>3770</v>
      </c>
      <c r="E3">
        <f aca="true" t="shared" si="0" ref="E3:E40">(C3+D3)/2</f>
        <v>4010</v>
      </c>
      <c r="F3" s="6">
        <f aca="true" t="shared" si="1" ref="F3:F40">E3*B3</f>
        <v>731825000</v>
      </c>
      <c r="G3" s="6">
        <f>PRODUCT(B3,H3)</f>
        <v>694412500</v>
      </c>
      <c r="H3" s="6">
        <v>3805</v>
      </c>
      <c r="J3">
        <v>78.125</v>
      </c>
      <c r="L3" s="7"/>
      <c r="M3" t="s">
        <v>16</v>
      </c>
    </row>
    <row r="4" spans="1:13" ht="12.75">
      <c r="A4" t="s">
        <v>17</v>
      </c>
      <c r="B4" s="6">
        <v>40000</v>
      </c>
      <c r="C4">
        <v>550</v>
      </c>
      <c r="D4">
        <v>500</v>
      </c>
      <c r="E4">
        <f t="shared" si="0"/>
        <v>525</v>
      </c>
      <c r="F4" s="6">
        <f t="shared" si="1"/>
        <v>21000000</v>
      </c>
      <c r="G4" s="6">
        <f aca="true" t="shared" si="2" ref="G4:G67">PRODUCT(B4,H4)</f>
        <v>20300000</v>
      </c>
      <c r="H4" s="6">
        <v>507.5</v>
      </c>
      <c r="I4">
        <v>27.5</v>
      </c>
      <c r="L4" s="7"/>
      <c r="M4" t="s">
        <v>16</v>
      </c>
    </row>
    <row r="5" spans="1:13" ht="12.75">
      <c r="A5" s="1" t="s">
        <v>18</v>
      </c>
      <c r="B5" s="6">
        <v>6000</v>
      </c>
      <c r="C5">
        <v>300</v>
      </c>
      <c r="D5">
        <v>300</v>
      </c>
      <c r="E5">
        <f t="shared" si="0"/>
        <v>300</v>
      </c>
      <c r="F5" s="6">
        <f t="shared" si="1"/>
        <v>1800000</v>
      </c>
      <c r="G5" s="6">
        <f t="shared" si="2"/>
        <v>1950000</v>
      </c>
      <c r="H5" s="6">
        <v>325</v>
      </c>
      <c r="I5">
        <v>0</v>
      </c>
      <c r="L5" s="7"/>
      <c r="M5" t="s">
        <v>19</v>
      </c>
    </row>
    <row r="6" spans="1:13" ht="12.75">
      <c r="A6" s="1" t="s">
        <v>20</v>
      </c>
      <c r="B6" s="6">
        <v>1200</v>
      </c>
      <c r="F6" s="6"/>
      <c r="G6" s="6">
        <f t="shared" si="2"/>
        <v>1500000</v>
      </c>
      <c r="H6" s="6">
        <v>1250</v>
      </c>
      <c r="K6">
        <v>44</v>
      </c>
      <c r="L6" s="7"/>
      <c r="M6" t="s">
        <v>19</v>
      </c>
    </row>
    <row r="7" spans="1:13" ht="12.75">
      <c r="A7" s="1" t="s">
        <v>21</v>
      </c>
      <c r="B7" s="6">
        <v>6000</v>
      </c>
      <c r="F7" s="6"/>
      <c r="G7" s="6">
        <f t="shared" si="2"/>
        <v>2010000</v>
      </c>
      <c r="H7" s="6">
        <v>335</v>
      </c>
      <c r="K7">
        <v>15</v>
      </c>
      <c r="L7" s="7"/>
      <c r="M7" t="s">
        <v>19</v>
      </c>
    </row>
    <row r="8" spans="1:13" ht="12.75">
      <c r="A8" s="1" t="s">
        <v>22</v>
      </c>
      <c r="B8" s="6">
        <v>6000</v>
      </c>
      <c r="F8" s="6"/>
      <c r="G8" s="6">
        <f t="shared" si="2"/>
        <v>1350000</v>
      </c>
      <c r="H8" s="6">
        <v>225</v>
      </c>
      <c r="K8">
        <v>17.5</v>
      </c>
      <c r="L8" s="7"/>
      <c r="M8" t="s">
        <v>19</v>
      </c>
    </row>
    <row r="9" spans="1:13" ht="12.75">
      <c r="A9" t="s">
        <v>23</v>
      </c>
      <c r="B9" s="6">
        <v>10000</v>
      </c>
      <c r="C9">
        <v>407</v>
      </c>
      <c r="D9">
        <v>375</v>
      </c>
      <c r="E9">
        <f t="shared" si="0"/>
        <v>391</v>
      </c>
      <c r="F9" s="6">
        <f t="shared" si="1"/>
        <v>3910000</v>
      </c>
      <c r="G9" s="6">
        <f t="shared" si="2"/>
        <v>3750000</v>
      </c>
      <c r="H9" s="6">
        <v>375</v>
      </c>
      <c r="J9">
        <v>7.5</v>
      </c>
      <c r="K9">
        <v>10</v>
      </c>
      <c r="L9" s="7"/>
      <c r="M9" t="s">
        <v>19</v>
      </c>
    </row>
    <row r="10" spans="1:13" ht="12.75">
      <c r="A10" t="s">
        <v>24</v>
      </c>
      <c r="B10" s="6">
        <v>8000</v>
      </c>
      <c r="C10">
        <v>415</v>
      </c>
      <c r="D10">
        <v>450</v>
      </c>
      <c r="E10">
        <f t="shared" si="0"/>
        <v>432.5</v>
      </c>
      <c r="F10" s="6">
        <f t="shared" si="1"/>
        <v>3460000</v>
      </c>
      <c r="G10" s="6">
        <f t="shared" si="2"/>
        <v>3600000</v>
      </c>
      <c r="H10" s="6">
        <v>450</v>
      </c>
      <c r="I10">
        <v>7.5</v>
      </c>
      <c r="L10" s="7"/>
      <c r="M10" t="s">
        <v>19</v>
      </c>
    </row>
    <row r="11" spans="1:13" ht="12.75">
      <c r="A11" t="s">
        <v>25</v>
      </c>
      <c r="B11" s="6">
        <v>40000</v>
      </c>
      <c r="C11">
        <v>1175</v>
      </c>
      <c r="D11">
        <v>850</v>
      </c>
      <c r="E11">
        <f t="shared" si="0"/>
        <v>1012.5</v>
      </c>
      <c r="F11" s="6">
        <f t="shared" si="1"/>
        <v>40500000</v>
      </c>
      <c r="G11" s="6">
        <f t="shared" si="2"/>
        <v>35600000</v>
      </c>
      <c r="H11" s="6">
        <v>890</v>
      </c>
      <c r="J11">
        <v>8.25</v>
      </c>
      <c r="K11">
        <v>10.854</v>
      </c>
      <c r="L11" s="7"/>
      <c r="M11" t="s">
        <v>19</v>
      </c>
    </row>
    <row r="12" spans="1:13" ht="12.75">
      <c r="A12" t="s">
        <v>26</v>
      </c>
      <c r="B12" s="6">
        <v>48000</v>
      </c>
      <c r="F12" s="6"/>
      <c r="G12" s="6">
        <f t="shared" si="2"/>
        <v>37440000</v>
      </c>
      <c r="H12" s="6">
        <v>780</v>
      </c>
      <c r="J12">
        <v>12.5</v>
      </c>
      <c r="K12">
        <v>12.5</v>
      </c>
      <c r="L12" s="7"/>
      <c r="M12" t="s">
        <v>19</v>
      </c>
    </row>
    <row r="13" spans="1:13" ht="12.75">
      <c r="A13" t="s">
        <v>27</v>
      </c>
      <c r="B13" s="6">
        <v>125000</v>
      </c>
      <c r="C13">
        <v>1105</v>
      </c>
      <c r="D13">
        <v>1044</v>
      </c>
      <c r="E13">
        <f t="shared" si="0"/>
        <v>1074.5</v>
      </c>
      <c r="F13" s="6">
        <f t="shared" si="1"/>
        <v>134312500</v>
      </c>
      <c r="G13" s="6">
        <f t="shared" si="2"/>
        <v>135625000</v>
      </c>
      <c r="H13" s="6">
        <v>1085</v>
      </c>
      <c r="J13">
        <v>20</v>
      </c>
      <c r="K13">
        <v>35</v>
      </c>
      <c r="L13" s="7"/>
      <c r="M13" t="s">
        <v>16</v>
      </c>
    </row>
    <row r="14" spans="1:13" ht="12.75">
      <c r="A14" t="s">
        <v>28</v>
      </c>
      <c r="B14" s="6">
        <v>400000</v>
      </c>
      <c r="C14">
        <v>98</v>
      </c>
      <c r="D14">
        <v>60</v>
      </c>
      <c r="E14">
        <f t="shared" si="0"/>
        <v>79</v>
      </c>
      <c r="F14" s="6">
        <f t="shared" si="1"/>
        <v>31600000</v>
      </c>
      <c r="G14" s="6">
        <f t="shared" si="2"/>
        <v>25600000</v>
      </c>
      <c r="H14" s="6">
        <v>64</v>
      </c>
      <c r="I14">
        <v>4</v>
      </c>
      <c r="L14" s="7"/>
      <c r="M14" t="s">
        <v>16</v>
      </c>
    </row>
    <row r="15" spans="1:13" ht="12.75">
      <c r="A15" t="s">
        <v>29</v>
      </c>
      <c r="B15" s="6">
        <v>12000</v>
      </c>
      <c r="C15">
        <v>800</v>
      </c>
      <c r="D15">
        <v>670</v>
      </c>
      <c r="E15">
        <f t="shared" si="0"/>
        <v>735</v>
      </c>
      <c r="F15" s="6">
        <f t="shared" si="1"/>
        <v>8820000</v>
      </c>
      <c r="G15" s="6">
        <f t="shared" si="2"/>
        <v>8100000</v>
      </c>
      <c r="H15" s="6">
        <v>675</v>
      </c>
      <c r="I15">
        <v>0</v>
      </c>
      <c r="L15" s="7"/>
      <c r="M15" t="s">
        <v>19</v>
      </c>
    </row>
    <row r="16" spans="1:13" ht="12.75">
      <c r="A16" t="s">
        <v>30</v>
      </c>
      <c r="B16" s="6">
        <v>80000</v>
      </c>
      <c r="C16">
        <v>643</v>
      </c>
      <c r="D16">
        <v>336</v>
      </c>
      <c r="E16">
        <f t="shared" si="0"/>
        <v>489.5</v>
      </c>
      <c r="F16" s="6">
        <f t="shared" si="1"/>
        <v>39160000</v>
      </c>
      <c r="G16" s="6">
        <f t="shared" si="2"/>
        <v>28080000</v>
      </c>
      <c r="H16" s="6">
        <v>351</v>
      </c>
      <c r="J16">
        <v>12.5</v>
      </c>
      <c r="K16">
        <v>22.5</v>
      </c>
      <c r="L16" s="7"/>
      <c r="M16" t="s">
        <v>16</v>
      </c>
    </row>
    <row r="17" spans="1:13" ht="12.75">
      <c r="A17" t="s">
        <v>31</v>
      </c>
      <c r="B17" s="6">
        <v>20000</v>
      </c>
      <c r="C17">
        <v>649</v>
      </c>
      <c r="D17">
        <v>617</v>
      </c>
      <c r="E17">
        <f t="shared" si="0"/>
        <v>633</v>
      </c>
      <c r="F17" s="6">
        <f t="shared" si="1"/>
        <v>12660000</v>
      </c>
      <c r="G17" s="6">
        <f t="shared" si="2"/>
        <v>12800000</v>
      </c>
      <c r="H17" s="6">
        <v>640</v>
      </c>
      <c r="J17">
        <v>10</v>
      </c>
      <c r="K17">
        <v>21</v>
      </c>
      <c r="L17" s="7"/>
      <c r="M17" t="s">
        <v>19</v>
      </c>
    </row>
    <row r="18" spans="1:13" ht="12.75">
      <c r="A18" t="s">
        <v>32</v>
      </c>
      <c r="B18" s="6">
        <v>200000</v>
      </c>
      <c r="C18">
        <v>77</v>
      </c>
      <c r="D18">
        <v>48</v>
      </c>
      <c r="E18">
        <f t="shared" si="0"/>
        <v>62.5</v>
      </c>
      <c r="F18" s="6">
        <f t="shared" si="1"/>
        <v>12500000</v>
      </c>
      <c r="G18" s="6">
        <f t="shared" si="2"/>
        <v>9700000</v>
      </c>
      <c r="H18" s="6">
        <v>48.5</v>
      </c>
      <c r="I18">
        <v>0</v>
      </c>
      <c r="L18" s="7"/>
      <c r="M18" t="s">
        <v>19</v>
      </c>
    </row>
    <row r="19" spans="1:13" ht="12.75">
      <c r="A19" t="s">
        <v>33</v>
      </c>
      <c r="B19" s="6">
        <v>20000</v>
      </c>
      <c r="C19">
        <v>670</v>
      </c>
      <c r="D19">
        <v>595</v>
      </c>
      <c r="E19">
        <f t="shared" si="0"/>
        <v>632.5</v>
      </c>
      <c r="F19" s="6">
        <f t="shared" si="1"/>
        <v>12650000</v>
      </c>
      <c r="G19" s="6">
        <f t="shared" si="2"/>
        <v>12000000</v>
      </c>
      <c r="H19" s="6">
        <v>600</v>
      </c>
      <c r="I19">
        <v>30</v>
      </c>
      <c r="L19" s="7"/>
      <c r="M19" t="s">
        <v>19</v>
      </c>
    </row>
    <row r="20" spans="1:13" ht="12.75">
      <c r="A20" t="s">
        <v>34</v>
      </c>
      <c r="B20" s="6">
        <v>40000</v>
      </c>
      <c r="C20">
        <v>423</v>
      </c>
      <c r="D20">
        <v>465</v>
      </c>
      <c r="E20">
        <f t="shared" si="0"/>
        <v>444</v>
      </c>
      <c r="F20" s="6">
        <f t="shared" si="1"/>
        <v>17760000</v>
      </c>
      <c r="G20" s="6">
        <f t="shared" si="2"/>
        <v>17480000</v>
      </c>
      <c r="H20" s="6">
        <v>437</v>
      </c>
      <c r="J20">
        <v>6.25</v>
      </c>
      <c r="K20">
        <v>6.25</v>
      </c>
      <c r="L20" s="7"/>
      <c r="M20" t="s">
        <v>16</v>
      </c>
    </row>
    <row r="21" spans="1:13" ht="12.75">
      <c r="A21" t="s">
        <v>35</v>
      </c>
      <c r="B21" s="6">
        <v>24000</v>
      </c>
      <c r="C21">
        <v>410</v>
      </c>
      <c r="D21">
        <v>410</v>
      </c>
      <c r="E21">
        <f t="shared" si="0"/>
        <v>410</v>
      </c>
      <c r="F21" s="6">
        <f t="shared" si="1"/>
        <v>9840000</v>
      </c>
      <c r="G21" s="6">
        <f t="shared" si="2"/>
        <v>9840000</v>
      </c>
      <c r="H21" s="6">
        <v>410</v>
      </c>
      <c r="J21">
        <v>5</v>
      </c>
      <c r="K21">
        <v>7.5</v>
      </c>
      <c r="L21" s="8">
        <v>36951</v>
      </c>
      <c r="M21" t="s">
        <v>19</v>
      </c>
    </row>
    <row r="22" spans="1:13" ht="12.75">
      <c r="A22" t="s">
        <v>36</v>
      </c>
      <c r="B22" s="6">
        <v>30000</v>
      </c>
      <c r="C22">
        <v>810</v>
      </c>
      <c r="D22">
        <v>705</v>
      </c>
      <c r="E22">
        <f t="shared" si="0"/>
        <v>757.5</v>
      </c>
      <c r="F22" s="6">
        <f t="shared" si="1"/>
        <v>22725000</v>
      </c>
      <c r="G22" s="6">
        <f t="shared" si="2"/>
        <v>21840000</v>
      </c>
      <c r="H22" s="6">
        <v>728</v>
      </c>
      <c r="J22">
        <v>12.5</v>
      </c>
      <c r="K22">
        <v>23.5</v>
      </c>
      <c r="L22" s="7"/>
      <c r="M22" t="s">
        <v>16</v>
      </c>
    </row>
    <row r="23" spans="1:13" ht="12.75">
      <c r="A23" t="s">
        <v>37</v>
      </c>
      <c r="B23" s="6">
        <v>50000</v>
      </c>
      <c r="C23">
        <v>65</v>
      </c>
      <c r="D23">
        <v>53</v>
      </c>
      <c r="E23">
        <f t="shared" si="0"/>
        <v>59</v>
      </c>
      <c r="F23" s="6">
        <f t="shared" si="1"/>
        <v>2950000</v>
      </c>
      <c r="G23" s="6">
        <f t="shared" si="2"/>
        <v>2900000</v>
      </c>
      <c r="H23" s="6">
        <v>58</v>
      </c>
      <c r="I23">
        <v>0</v>
      </c>
      <c r="L23" s="7"/>
      <c r="M23" t="s">
        <v>19</v>
      </c>
    </row>
    <row r="24" spans="1:15" ht="12.75">
      <c r="A24" s="1" t="s">
        <v>38</v>
      </c>
      <c r="B24" s="6">
        <v>60000</v>
      </c>
      <c r="C24" s="1">
        <v>150</v>
      </c>
      <c r="D24">
        <v>65</v>
      </c>
      <c r="E24">
        <f t="shared" si="0"/>
        <v>107.5</v>
      </c>
      <c r="F24" s="6">
        <f t="shared" si="1"/>
        <v>6450000</v>
      </c>
      <c r="G24" s="6">
        <f t="shared" si="2"/>
        <v>2100000</v>
      </c>
      <c r="H24" s="6">
        <v>35</v>
      </c>
      <c r="I24">
        <v>0</v>
      </c>
      <c r="L24" s="7"/>
      <c r="M24" t="s">
        <v>19</v>
      </c>
      <c r="O24" t="s">
        <v>39</v>
      </c>
    </row>
    <row r="25" spans="1:13" ht="12.75">
      <c r="A25" t="s">
        <v>40</v>
      </c>
      <c r="B25" s="6">
        <v>300000</v>
      </c>
      <c r="C25">
        <v>674</v>
      </c>
      <c r="D25">
        <v>573</v>
      </c>
      <c r="E25">
        <f t="shared" si="0"/>
        <v>623.5</v>
      </c>
      <c r="F25" s="6">
        <f t="shared" si="1"/>
        <v>187050000</v>
      </c>
      <c r="G25" s="6">
        <f t="shared" si="2"/>
        <v>175500000</v>
      </c>
      <c r="H25" s="6">
        <v>585</v>
      </c>
      <c r="J25">
        <v>12.5</v>
      </c>
      <c r="K25">
        <v>15</v>
      </c>
      <c r="L25" s="7"/>
      <c r="M25" t="s">
        <v>16</v>
      </c>
    </row>
    <row r="26" spans="1:13" ht="12.75">
      <c r="A26" t="s">
        <v>41</v>
      </c>
      <c r="B26" s="6">
        <v>51600</v>
      </c>
      <c r="C26">
        <v>175</v>
      </c>
      <c r="D26">
        <v>150</v>
      </c>
      <c r="E26">
        <f t="shared" si="0"/>
        <v>162.5</v>
      </c>
      <c r="F26" s="6">
        <f t="shared" si="1"/>
        <v>8385000</v>
      </c>
      <c r="G26" s="6">
        <f t="shared" si="2"/>
        <v>8256000</v>
      </c>
      <c r="H26" s="6">
        <v>160</v>
      </c>
      <c r="I26">
        <v>8</v>
      </c>
      <c r="L26" s="7"/>
      <c r="M26" t="s">
        <v>19</v>
      </c>
    </row>
    <row r="27" spans="1:13" ht="12.75">
      <c r="A27" t="s">
        <v>42</v>
      </c>
      <c r="B27" s="6">
        <v>16000</v>
      </c>
      <c r="C27">
        <v>920</v>
      </c>
      <c r="D27">
        <v>980</v>
      </c>
      <c r="E27">
        <f t="shared" si="0"/>
        <v>950</v>
      </c>
      <c r="F27" s="6">
        <f t="shared" si="1"/>
        <v>15200000</v>
      </c>
      <c r="G27" s="6">
        <f t="shared" si="2"/>
        <v>15520000</v>
      </c>
      <c r="H27" s="6">
        <v>970</v>
      </c>
      <c r="J27">
        <v>20</v>
      </c>
      <c r="K27">
        <v>20</v>
      </c>
      <c r="L27" s="7"/>
      <c r="M27" t="s">
        <v>19</v>
      </c>
    </row>
    <row r="28" spans="1:13" ht="12.75">
      <c r="A28" t="s">
        <v>43</v>
      </c>
      <c r="B28" s="6">
        <v>60000</v>
      </c>
      <c r="C28">
        <v>505</v>
      </c>
      <c r="D28">
        <v>549</v>
      </c>
      <c r="E28">
        <f t="shared" si="0"/>
        <v>527</v>
      </c>
      <c r="F28" s="6">
        <f t="shared" si="1"/>
        <v>31620000</v>
      </c>
      <c r="G28" s="6">
        <f t="shared" si="2"/>
        <v>31200000</v>
      </c>
      <c r="H28" s="6">
        <v>520</v>
      </c>
      <c r="L28" s="7"/>
      <c r="M28" t="s">
        <v>16</v>
      </c>
    </row>
    <row r="29" spans="1:13" ht="12.75">
      <c r="A29" t="s">
        <v>44</v>
      </c>
      <c r="B29" s="6">
        <v>24000</v>
      </c>
      <c r="C29">
        <v>119</v>
      </c>
      <c r="D29">
        <v>60.5</v>
      </c>
      <c r="E29">
        <f t="shared" si="0"/>
        <v>89.75</v>
      </c>
      <c r="F29" s="6">
        <f t="shared" si="1"/>
        <v>2154000</v>
      </c>
      <c r="G29" s="6">
        <f t="shared" si="2"/>
        <v>1680000</v>
      </c>
      <c r="H29" s="6">
        <v>70</v>
      </c>
      <c r="I29">
        <v>0</v>
      </c>
      <c r="L29" s="7"/>
      <c r="M29" t="s">
        <v>19</v>
      </c>
    </row>
    <row r="30" spans="1:13" ht="12.75">
      <c r="A30" t="s">
        <v>45</v>
      </c>
      <c r="B30" s="6">
        <v>341000</v>
      </c>
      <c r="C30">
        <v>740</v>
      </c>
      <c r="D30">
        <v>650</v>
      </c>
      <c r="E30">
        <f t="shared" si="0"/>
        <v>695</v>
      </c>
      <c r="F30" s="6">
        <f t="shared" si="1"/>
        <v>236995000</v>
      </c>
      <c r="G30" s="6">
        <f t="shared" si="2"/>
        <v>231198000</v>
      </c>
      <c r="H30" s="6">
        <v>678</v>
      </c>
      <c r="J30">
        <v>15</v>
      </c>
      <c r="K30">
        <v>10</v>
      </c>
      <c r="L30" s="7"/>
      <c r="M30" t="s">
        <v>16</v>
      </c>
    </row>
    <row r="31" spans="1:13" ht="12.75">
      <c r="A31" t="s">
        <v>46</v>
      </c>
      <c r="B31" s="6">
        <v>120000</v>
      </c>
      <c r="C31">
        <v>646</v>
      </c>
      <c r="D31">
        <v>590</v>
      </c>
      <c r="E31">
        <f t="shared" si="0"/>
        <v>618</v>
      </c>
      <c r="F31" s="6">
        <f t="shared" si="1"/>
        <v>74160000</v>
      </c>
      <c r="G31" s="6">
        <f t="shared" si="2"/>
        <v>72240000</v>
      </c>
      <c r="H31" s="6">
        <v>602</v>
      </c>
      <c r="J31">
        <v>5</v>
      </c>
      <c r="K31">
        <v>7.5</v>
      </c>
      <c r="L31" s="8">
        <v>37012</v>
      </c>
      <c r="M31" t="s">
        <v>16</v>
      </c>
    </row>
    <row r="32" spans="1:13" ht="12.75">
      <c r="A32" t="s">
        <v>47</v>
      </c>
      <c r="B32" s="6">
        <v>500000</v>
      </c>
      <c r="C32">
        <v>1205</v>
      </c>
      <c r="D32">
        <v>998</v>
      </c>
      <c r="E32">
        <f t="shared" si="0"/>
        <v>1101.5</v>
      </c>
      <c r="F32" s="6">
        <f t="shared" si="1"/>
        <v>550750000</v>
      </c>
      <c r="G32" s="6">
        <f t="shared" si="2"/>
        <v>556000000</v>
      </c>
      <c r="H32" s="6">
        <v>1112</v>
      </c>
      <c r="J32">
        <v>20</v>
      </c>
      <c r="K32">
        <v>30</v>
      </c>
      <c r="L32" s="7"/>
      <c r="M32" t="s">
        <v>16</v>
      </c>
    </row>
    <row r="33" spans="1:13" ht="12.75">
      <c r="A33" t="s">
        <v>48</v>
      </c>
      <c r="B33" s="6">
        <v>60000</v>
      </c>
      <c r="C33">
        <v>54</v>
      </c>
      <c r="D33">
        <v>86</v>
      </c>
      <c r="E33">
        <f t="shared" si="0"/>
        <v>70</v>
      </c>
      <c r="F33" s="6">
        <f t="shared" si="1"/>
        <v>4200000</v>
      </c>
      <c r="G33" s="6">
        <f t="shared" si="2"/>
        <v>3720000</v>
      </c>
      <c r="H33" s="6">
        <v>62</v>
      </c>
      <c r="I33">
        <v>0</v>
      </c>
      <c r="L33" s="7"/>
      <c r="M33" t="s">
        <v>16</v>
      </c>
    </row>
    <row r="34" spans="1:13" ht="12.75">
      <c r="A34" s="1" t="s">
        <v>49</v>
      </c>
      <c r="B34" s="6">
        <v>40000</v>
      </c>
      <c r="C34" s="1">
        <v>452</v>
      </c>
      <c r="D34">
        <v>388</v>
      </c>
      <c r="E34">
        <f t="shared" si="0"/>
        <v>420</v>
      </c>
      <c r="F34" s="6">
        <f t="shared" si="1"/>
        <v>16800000</v>
      </c>
      <c r="G34" s="6">
        <f t="shared" si="2"/>
        <v>16280000</v>
      </c>
      <c r="H34" s="6">
        <v>407</v>
      </c>
      <c r="I34">
        <v>16.5</v>
      </c>
      <c r="L34" s="7"/>
      <c r="M34" t="s">
        <v>16</v>
      </c>
    </row>
    <row r="35" spans="1:13" ht="12.75">
      <c r="A35" t="s">
        <v>50</v>
      </c>
      <c r="B35" s="6">
        <v>50000</v>
      </c>
      <c r="C35">
        <v>218</v>
      </c>
      <c r="D35">
        <v>250</v>
      </c>
      <c r="E35">
        <f t="shared" si="0"/>
        <v>234</v>
      </c>
      <c r="F35" s="6">
        <f t="shared" si="1"/>
        <v>11700000</v>
      </c>
      <c r="G35" s="6">
        <f t="shared" si="2"/>
        <v>12300000</v>
      </c>
      <c r="H35" s="6">
        <v>246</v>
      </c>
      <c r="I35">
        <v>10</v>
      </c>
      <c r="L35" s="7"/>
      <c r="M35" t="s">
        <v>19</v>
      </c>
    </row>
    <row r="36" spans="1:13" ht="12.75">
      <c r="A36" t="s">
        <v>51</v>
      </c>
      <c r="B36" s="6">
        <v>320000</v>
      </c>
      <c r="C36">
        <v>618</v>
      </c>
      <c r="D36">
        <v>611</v>
      </c>
      <c r="E36">
        <f t="shared" si="0"/>
        <v>614.5</v>
      </c>
      <c r="F36" s="6">
        <f t="shared" si="1"/>
        <v>196640000</v>
      </c>
      <c r="G36" s="6">
        <f t="shared" si="2"/>
        <v>196800000</v>
      </c>
      <c r="H36" s="6">
        <v>615</v>
      </c>
      <c r="J36">
        <v>6.25</v>
      </c>
      <c r="K36">
        <v>8.35</v>
      </c>
      <c r="L36" s="8">
        <v>36982</v>
      </c>
      <c r="M36" t="s">
        <v>16</v>
      </c>
    </row>
    <row r="37" spans="1:13" ht="12.75">
      <c r="A37" t="s">
        <v>52</v>
      </c>
      <c r="B37" s="6">
        <v>100000</v>
      </c>
      <c r="C37">
        <v>360</v>
      </c>
      <c r="D37">
        <v>332</v>
      </c>
      <c r="E37">
        <f t="shared" si="0"/>
        <v>346</v>
      </c>
      <c r="F37" s="6">
        <f t="shared" si="1"/>
        <v>34600000</v>
      </c>
      <c r="G37" s="6">
        <f t="shared" si="2"/>
        <v>33750000</v>
      </c>
      <c r="H37" s="6">
        <v>337.5</v>
      </c>
      <c r="J37">
        <v>7.5</v>
      </c>
      <c r="K37">
        <v>7.5</v>
      </c>
      <c r="L37" s="7"/>
      <c r="M37" t="s">
        <v>16</v>
      </c>
    </row>
    <row r="38" spans="1:13" ht="12.75">
      <c r="A38" t="s">
        <v>53</v>
      </c>
      <c r="B38" s="6">
        <v>12000</v>
      </c>
      <c r="C38">
        <v>604</v>
      </c>
      <c r="D38">
        <v>560</v>
      </c>
      <c r="E38">
        <f t="shared" si="0"/>
        <v>582</v>
      </c>
      <c r="F38" s="6">
        <f t="shared" si="1"/>
        <v>6984000</v>
      </c>
      <c r="G38" s="6">
        <f t="shared" si="2"/>
        <v>7140000</v>
      </c>
      <c r="H38" s="6">
        <v>595</v>
      </c>
      <c r="I38">
        <v>15</v>
      </c>
      <c r="L38" s="7"/>
      <c r="M38" t="s">
        <v>19</v>
      </c>
    </row>
    <row r="39" spans="1:13" ht="12.75">
      <c r="A39" t="s">
        <v>54</v>
      </c>
      <c r="B39" s="6">
        <v>25000</v>
      </c>
      <c r="C39">
        <v>560</v>
      </c>
      <c r="D39">
        <v>600</v>
      </c>
      <c r="E39">
        <f t="shared" si="0"/>
        <v>580</v>
      </c>
      <c r="F39" s="6">
        <f t="shared" si="1"/>
        <v>14500000</v>
      </c>
      <c r="G39" s="6">
        <f t="shared" si="2"/>
        <v>14725000</v>
      </c>
      <c r="H39" s="6">
        <v>589</v>
      </c>
      <c r="J39">
        <v>10</v>
      </c>
      <c r="K39">
        <v>20</v>
      </c>
      <c r="L39" s="7"/>
      <c r="M39" t="s">
        <v>19</v>
      </c>
    </row>
    <row r="40" spans="1:13" ht="12.75">
      <c r="A40" t="s">
        <v>55</v>
      </c>
      <c r="B40" s="6">
        <v>60000</v>
      </c>
      <c r="C40">
        <v>785</v>
      </c>
      <c r="D40">
        <v>740</v>
      </c>
      <c r="E40">
        <f t="shared" si="0"/>
        <v>762.5</v>
      </c>
      <c r="F40" s="6">
        <f t="shared" si="1"/>
        <v>45750000</v>
      </c>
      <c r="G40" s="6">
        <f t="shared" si="2"/>
        <v>46200000</v>
      </c>
      <c r="H40" s="9">
        <v>770</v>
      </c>
      <c r="J40">
        <v>7.81</v>
      </c>
      <c r="K40">
        <v>20.83</v>
      </c>
      <c r="L40" s="8">
        <v>37012</v>
      </c>
      <c r="M40" t="s">
        <v>16</v>
      </c>
    </row>
    <row r="41" spans="1:15" ht="12.75">
      <c r="A41" s="10" t="s">
        <v>56</v>
      </c>
      <c r="B41" s="3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4" t="s">
        <v>7</v>
      </c>
      <c r="J41" s="4" t="s">
        <v>8</v>
      </c>
      <c r="K41" s="4" t="s">
        <v>9</v>
      </c>
      <c r="L41" s="4" t="s">
        <v>10</v>
      </c>
      <c r="M41" s="4" t="s">
        <v>11</v>
      </c>
      <c r="N41" s="4" t="s">
        <v>12</v>
      </c>
      <c r="O41" s="4" t="s">
        <v>13</v>
      </c>
    </row>
    <row r="42" spans="1:13" ht="12.75">
      <c r="A42" t="s">
        <v>57</v>
      </c>
      <c r="B42" s="6">
        <v>2000</v>
      </c>
      <c r="C42">
        <v>31000</v>
      </c>
      <c r="D42">
        <v>28990</v>
      </c>
      <c r="E42">
        <f aca="true" t="shared" si="3" ref="E42:E86">(C42+D42)/2</f>
        <v>29995</v>
      </c>
      <c r="F42" s="6">
        <f aca="true" t="shared" si="4" ref="F42:F86">E42*B42</f>
        <v>59990000</v>
      </c>
      <c r="G42" s="6">
        <f t="shared" si="2"/>
        <v>58000000</v>
      </c>
      <c r="H42" s="6">
        <v>29000</v>
      </c>
      <c r="J42">
        <v>300</v>
      </c>
      <c r="K42">
        <v>845.83</v>
      </c>
      <c r="L42" s="7"/>
      <c r="M42" t="s">
        <v>19</v>
      </c>
    </row>
    <row r="43" spans="1:13" ht="12.75">
      <c r="A43" t="s">
        <v>58</v>
      </c>
      <c r="B43" s="6">
        <v>400</v>
      </c>
      <c r="C43">
        <v>5300</v>
      </c>
      <c r="D43">
        <v>5300</v>
      </c>
      <c r="E43">
        <f t="shared" si="3"/>
        <v>5300</v>
      </c>
      <c r="F43" s="6">
        <f t="shared" si="4"/>
        <v>2120000</v>
      </c>
      <c r="G43" s="6">
        <f t="shared" si="2"/>
        <v>2120000</v>
      </c>
      <c r="H43" s="6">
        <v>5300</v>
      </c>
      <c r="I43">
        <v>572.91</v>
      </c>
      <c r="L43" s="7"/>
      <c r="M43" t="s">
        <v>19</v>
      </c>
    </row>
    <row r="44" spans="1:13" ht="12.75">
      <c r="A44" t="s">
        <v>59</v>
      </c>
      <c r="B44" s="6">
        <v>4000</v>
      </c>
      <c r="C44" s="1">
        <v>28250</v>
      </c>
      <c r="D44">
        <v>29100</v>
      </c>
      <c r="E44">
        <f t="shared" si="3"/>
        <v>28675</v>
      </c>
      <c r="F44" s="6">
        <f t="shared" si="4"/>
        <v>114700000</v>
      </c>
      <c r="G44" s="6">
        <f t="shared" si="2"/>
        <v>115500000</v>
      </c>
      <c r="H44" s="6">
        <v>28875</v>
      </c>
      <c r="I44">
        <v>1145.83</v>
      </c>
      <c r="L44" s="7"/>
      <c r="M44" t="s">
        <v>19</v>
      </c>
    </row>
    <row r="45" spans="1:13" ht="12.75">
      <c r="A45" t="s">
        <v>60</v>
      </c>
      <c r="B45" s="6">
        <v>12000</v>
      </c>
      <c r="C45" s="1"/>
      <c r="F45" s="6"/>
      <c r="G45" s="6">
        <f t="shared" si="2"/>
        <v>300000</v>
      </c>
      <c r="H45" s="6">
        <v>25</v>
      </c>
      <c r="I45">
        <v>0</v>
      </c>
      <c r="L45" s="7"/>
      <c r="M45" t="s">
        <v>61</v>
      </c>
    </row>
    <row r="46" spans="1:13" ht="12.75">
      <c r="A46" s="1" t="s">
        <v>62</v>
      </c>
      <c r="B46" s="6">
        <v>10000</v>
      </c>
      <c r="C46" s="1">
        <v>190</v>
      </c>
      <c r="D46">
        <v>150</v>
      </c>
      <c r="E46">
        <f t="shared" si="3"/>
        <v>170</v>
      </c>
      <c r="F46" s="6">
        <f t="shared" si="4"/>
        <v>1700000</v>
      </c>
      <c r="G46" s="6">
        <f t="shared" si="2"/>
        <v>1500000</v>
      </c>
      <c r="H46" s="6">
        <v>150</v>
      </c>
      <c r="I46">
        <v>6.25</v>
      </c>
      <c r="L46" s="7"/>
      <c r="M46" t="s">
        <v>19</v>
      </c>
    </row>
    <row r="47" spans="1:13" ht="12.75">
      <c r="A47" t="s">
        <v>63</v>
      </c>
      <c r="B47" s="6">
        <v>12000</v>
      </c>
      <c r="F47" s="6"/>
      <c r="G47" s="6">
        <f t="shared" si="2"/>
        <v>23724000</v>
      </c>
      <c r="H47" s="6">
        <v>1977</v>
      </c>
      <c r="J47">
        <v>75</v>
      </c>
      <c r="L47" s="7"/>
      <c r="M47" t="s">
        <v>61</v>
      </c>
    </row>
    <row r="48" spans="1:13" ht="12.75">
      <c r="A48" t="s">
        <v>64</v>
      </c>
      <c r="B48" s="6">
        <v>16000</v>
      </c>
      <c r="F48" s="6"/>
      <c r="G48" s="6">
        <f t="shared" si="2"/>
        <v>5440000</v>
      </c>
      <c r="H48" s="6">
        <v>340</v>
      </c>
      <c r="J48">
        <v>35</v>
      </c>
      <c r="L48" s="7"/>
      <c r="M48" t="s">
        <v>61</v>
      </c>
    </row>
    <row r="49" spans="1:13" ht="12.75">
      <c r="A49" t="s">
        <v>65</v>
      </c>
      <c r="B49" s="6">
        <v>4000</v>
      </c>
      <c r="C49">
        <v>5100</v>
      </c>
      <c r="D49">
        <v>5550</v>
      </c>
      <c r="E49">
        <f t="shared" si="3"/>
        <v>5325</v>
      </c>
      <c r="F49" s="6">
        <f t="shared" si="4"/>
        <v>21300000</v>
      </c>
      <c r="G49" s="6">
        <f t="shared" si="2"/>
        <v>20400000</v>
      </c>
      <c r="H49" s="6">
        <v>5100</v>
      </c>
      <c r="J49">
        <v>50</v>
      </c>
      <c r="K49">
        <v>147.92</v>
      </c>
      <c r="L49" s="7"/>
      <c r="M49" t="s">
        <v>19</v>
      </c>
    </row>
    <row r="50" spans="1:13" ht="12.75">
      <c r="A50" t="s">
        <v>66</v>
      </c>
      <c r="B50" s="6">
        <v>6000</v>
      </c>
      <c r="C50" s="1">
        <v>165</v>
      </c>
      <c r="D50">
        <v>155</v>
      </c>
      <c r="E50">
        <f t="shared" si="3"/>
        <v>160</v>
      </c>
      <c r="F50" s="6">
        <f t="shared" si="4"/>
        <v>960000</v>
      </c>
      <c r="G50" s="6">
        <f t="shared" si="2"/>
        <v>780000</v>
      </c>
      <c r="H50" s="6">
        <v>130</v>
      </c>
      <c r="J50">
        <v>0</v>
      </c>
      <c r="L50" s="7"/>
      <c r="M50" t="s">
        <v>19</v>
      </c>
    </row>
    <row r="51" spans="1:13" ht="12.75">
      <c r="A51" s="1" t="s">
        <v>67</v>
      </c>
      <c r="B51" s="6">
        <v>10000</v>
      </c>
      <c r="F51" s="6"/>
      <c r="G51" s="6">
        <f t="shared" si="2"/>
        <v>4700000</v>
      </c>
      <c r="H51" s="6">
        <v>470</v>
      </c>
      <c r="I51">
        <v>4.75</v>
      </c>
      <c r="L51" s="7"/>
      <c r="M51" t="s">
        <v>61</v>
      </c>
    </row>
    <row r="52" spans="1:13" ht="12.75">
      <c r="A52" s="1" t="s">
        <v>68</v>
      </c>
      <c r="B52" s="6">
        <v>12000</v>
      </c>
      <c r="F52" s="6"/>
      <c r="G52" s="6">
        <f t="shared" si="2"/>
        <v>300000</v>
      </c>
      <c r="H52" s="6">
        <v>25</v>
      </c>
      <c r="I52" t="s">
        <v>69</v>
      </c>
      <c r="L52" s="7"/>
      <c r="M52" t="s">
        <v>61</v>
      </c>
    </row>
    <row r="53" spans="1:13" ht="12.75">
      <c r="A53" s="1" t="s">
        <v>70</v>
      </c>
      <c r="B53" s="6">
        <v>24000</v>
      </c>
      <c r="F53" s="6"/>
      <c r="G53" s="6">
        <f t="shared" si="2"/>
        <v>1440000</v>
      </c>
      <c r="H53" s="6">
        <v>60</v>
      </c>
      <c r="I53">
        <v>0</v>
      </c>
      <c r="L53" s="7"/>
      <c r="M53" t="s">
        <v>61</v>
      </c>
    </row>
    <row r="54" spans="1:13" ht="12.75">
      <c r="A54" s="1" t="s">
        <v>71</v>
      </c>
      <c r="B54" s="6">
        <v>20000</v>
      </c>
      <c r="C54" s="1">
        <v>615</v>
      </c>
      <c r="D54">
        <v>530</v>
      </c>
      <c r="E54">
        <f t="shared" si="3"/>
        <v>572.5</v>
      </c>
      <c r="F54" s="6">
        <f t="shared" si="4"/>
        <v>11450000</v>
      </c>
      <c r="G54" s="6">
        <f t="shared" si="2"/>
        <v>10700000</v>
      </c>
      <c r="H54" s="6">
        <v>535</v>
      </c>
      <c r="I54">
        <v>12.5</v>
      </c>
      <c r="L54" s="7"/>
      <c r="M54" t="s">
        <v>19</v>
      </c>
    </row>
    <row r="55" spans="1:13" ht="12.75">
      <c r="A55" s="1" t="s">
        <v>72</v>
      </c>
      <c r="B55" s="6">
        <v>6000</v>
      </c>
      <c r="C55" s="1"/>
      <c r="F55" s="6"/>
      <c r="G55" s="6">
        <f t="shared" si="2"/>
        <v>780000</v>
      </c>
      <c r="H55" s="6">
        <v>130</v>
      </c>
      <c r="I55">
        <v>0</v>
      </c>
      <c r="L55" s="7"/>
      <c r="M55" t="s">
        <v>61</v>
      </c>
    </row>
    <row r="56" spans="1:13" ht="12.75">
      <c r="A56" t="s">
        <v>73</v>
      </c>
      <c r="B56" s="6">
        <v>80000</v>
      </c>
      <c r="C56">
        <v>680</v>
      </c>
      <c r="D56">
        <v>627</v>
      </c>
      <c r="E56">
        <f t="shared" si="3"/>
        <v>653.5</v>
      </c>
      <c r="F56" s="6">
        <f t="shared" si="4"/>
        <v>52280000</v>
      </c>
      <c r="G56" s="6">
        <f t="shared" si="2"/>
        <v>52000000</v>
      </c>
      <c r="H56" s="6">
        <v>650</v>
      </c>
      <c r="I56">
        <v>11</v>
      </c>
      <c r="L56" s="7"/>
      <c r="M56" t="s">
        <v>19</v>
      </c>
    </row>
    <row r="57" spans="1:13" ht="12.75">
      <c r="A57" t="s">
        <v>74</v>
      </c>
      <c r="B57" s="6">
        <v>50000</v>
      </c>
      <c r="C57" s="1">
        <v>535</v>
      </c>
      <c r="D57">
        <v>502</v>
      </c>
      <c r="E57">
        <f t="shared" si="3"/>
        <v>518.5</v>
      </c>
      <c r="F57" s="6">
        <f t="shared" si="4"/>
        <v>25925000</v>
      </c>
      <c r="G57" s="6">
        <f t="shared" si="2"/>
        <v>25100000</v>
      </c>
      <c r="H57" s="9">
        <v>502</v>
      </c>
      <c r="I57">
        <v>9</v>
      </c>
      <c r="L57" s="7"/>
      <c r="M57" t="s">
        <v>19</v>
      </c>
    </row>
    <row r="58" spans="1:13" ht="12.75">
      <c r="A58" t="s">
        <v>75</v>
      </c>
      <c r="B58" s="6">
        <v>20000</v>
      </c>
      <c r="C58" s="1">
        <v>975</v>
      </c>
      <c r="D58">
        <v>925</v>
      </c>
      <c r="E58">
        <f t="shared" si="3"/>
        <v>950</v>
      </c>
      <c r="F58" s="6">
        <f t="shared" si="4"/>
        <v>19000000</v>
      </c>
      <c r="G58" s="6">
        <f t="shared" si="2"/>
        <v>19300000</v>
      </c>
      <c r="H58" s="9">
        <v>965</v>
      </c>
      <c r="I58">
        <v>10</v>
      </c>
      <c r="L58" s="7"/>
      <c r="M58" t="s">
        <v>19</v>
      </c>
    </row>
    <row r="59" spans="1:13" ht="12.75">
      <c r="A59" t="s">
        <v>76</v>
      </c>
      <c r="B59" s="6">
        <v>2000</v>
      </c>
      <c r="C59" s="1">
        <v>12000</v>
      </c>
      <c r="D59">
        <v>12000</v>
      </c>
      <c r="E59">
        <f t="shared" si="3"/>
        <v>12000</v>
      </c>
      <c r="F59" s="6">
        <f t="shared" si="4"/>
        <v>24000000</v>
      </c>
      <c r="G59" s="6">
        <f t="shared" si="2"/>
        <v>20900000</v>
      </c>
      <c r="H59" s="6">
        <v>10450</v>
      </c>
      <c r="I59">
        <v>400</v>
      </c>
      <c r="L59" s="7"/>
      <c r="M59" t="s">
        <v>19</v>
      </c>
    </row>
    <row r="60" spans="1:13" ht="12.75">
      <c r="A60" t="s">
        <v>77</v>
      </c>
      <c r="B60" s="6">
        <v>1000</v>
      </c>
      <c r="C60">
        <v>710</v>
      </c>
      <c r="D60">
        <v>680</v>
      </c>
      <c r="E60">
        <f t="shared" si="3"/>
        <v>695</v>
      </c>
      <c r="F60" s="6">
        <f t="shared" si="4"/>
        <v>695000</v>
      </c>
      <c r="G60" s="6">
        <f t="shared" si="2"/>
        <v>690000</v>
      </c>
      <c r="H60" s="6">
        <v>690</v>
      </c>
      <c r="I60">
        <v>20</v>
      </c>
      <c r="L60" s="7"/>
      <c r="M60" t="s">
        <v>19</v>
      </c>
    </row>
    <row r="61" spans="1:13" ht="12.75">
      <c r="A61" t="s">
        <v>78</v>
      </c>
      <c r="B61" s="6">
        <v>800</v>
      </c>
      <c r="F61" s="6"/>
      <c r="G61" s="6">
        <f t="shared" si="2"/>
        <v>400000</v>
      </c>
      <c r="H61" s="6">
        <v>500</v>
      </c>
      <c r="I61">
        <v>25</v>
      </c>
      <c r="L61" s="7"/>
      <c r="M61" t="s">
        <v>61</v>
      </c>
    </row>
    <row r="62" spans="1:13" ht="12.75">
      <c r="A62" s="1" t="s">
        <v>79</v>
      </c>
      <c r="B62" s="6">
        <v>40000</v>
      </c>
      <c r="C62" s="1">
        <v>220</v>
      </c>
      <c r="D62">
        <v>200</v>
      </c>
      <c r="E62">
        <f t="shared" si="3"/>
        <v>210</v>
      </c>
      <c r="F62" s="6">
        <f t="shared" si="4"/>
        <v>8400000</v>
      </c>
      <c r="G62" s="6">
        <f t="shared" si="2"/>
        <v>8200000</v>
      </c>
      <c r="H62" s="6">
        <v>205</v>
      </c>
      <c r="I62">
        <v>0</v>
      </c>
      <c r="L62" s="7"/>
      <c r="M62" t="s">
        <v>19</v>
      </c>
    </row>
    <row r="63" spans="1:13" ht="12.75">
      <c r="A63" s="1" t="s">
        <v>80</v>
      </c>
      <c r="B63" s="6">
        <v>6090</v>
      </c>
      <c r="C63">
        <v>4600</v>
      </c>
      <c r="D63">
        <v>3975</v>
      </c>
      <c r="E63">
        <f t="shared" si="3"/>
        <v>4287.5</v>
      </c>
      <c r="F63" s="6">
        <f t="shared" si="4"/>
        <v>26110875</v>
      </c>
      <c r="G63" s="6">
        <f t="shared" si="2"/>
        <v>25578000</v>
      </c>
      <c r="H63" s="6">
        <v>4200</v>
      </c>
      <c r="I63">
        <v>135.41</v>
      </c>
      <c r="L63" s="7"/>
      <c r="M63" t="s">
        <v>19</v>
      </c>
    </row>
    <row r="64" spans="1:13" ht="12.75">
      <c r="A64" s="1" t="s">
        <v>81</v>
      </c>
      <c r="B64" s="6">
        <v>5000</v>
      </c>
      <c r="F64" s="6"/>
      <c r="G64" s="6">
        <f t="shared" si="2"/>
        <v>10000000</v>
      </c>
      <c r="H64" s="6">
        <v>2000</v>
      </c>
      <c r="J64" s="11" t="s">
        <v>82</v>
      </c>
      <c r="K64" s="11" t="s">
        <v>83</v>
      </c>
      <c r="L64" s="7"/>
      <c r="M64" t="s">
        <v>61</v>
      </c>
    </row>
    <row r="65" spans="1:13" ht="12.75">
      <c r="A65" s="1" t="s">
        <v>84</v>
      </c>
      <c r="B65" s="6">
        <v>4000</v>
      </c>
      <c r="F65" s="6"/>
      <c r="G65" s="6">
        <f t="shared" si="2"/>
        <v>4000</v>
      </c>
      <c r="H65" s="6" t="s">
        <v>69</v>
      </c>
      <c r="I65" t="s">
        <v>69</v>
      </c>
      <c r="J65" s="11"/>
      <c r="K65" s="11"/>
      <c r="L65" s="7"/>
      <c r="M65" t="s">
        <v>61</v>
      </c>
    </row>
    <row r="66" spans="1:13" ht="12.75">
      <c r="A66" t="s">
        <v>85</v>
      </c>
      <c r="B66" s="6">
        <v>10000</v>
      </c>
      <c r="C66" s="1">
        <v>841</v>
      </c>
      <c r="D66">
        <v>820</v>
      </c>
      <c r="E66">
        <f t="shared" si="3"/>
        <v>830.5</v>
      </c>
      <c r="F66" s="6">
        <f t="shared" si="4"/>
        <v>8305000</v>
      </c>
      <c r="G66" s="6">
        <f t="shared" si="2"/>
        <v>8400000</v>
      </c>
      <c r="H66" s="6">
        <v>840</v>
      </c>
      <c r="I66">
        <v>27</v>
      </c>
      <c r="L66" s="7"/>
      <c r="M66" t="s">
        <v>19</v>
      </c>
    </row>
    <row r="67" spans="1:13" ht="12.75">
      <c r="A67" t="s">
        <v>86</v>
      </c>
      <c r="B67" s="6">
        <v>2000</v>
      </c>
      <c r="C67" s="1">
        <v>8000</v>
      </c>
      <c r="D67">
        <v>7500</v>
      </c>
      <c r="E67">
        <f t="shared" si="3"/>
        <v>7750</v>
      </c>
      <c r="F67" s="6">
        <f t="shared" si="4"/>
        <v>15500000</v>
      </c>
      <c r="G67" s="6">
        <f t="shared" si="2"/>
        <v>16000000</v>
      </c>
      <c r="H67" s="6">
        <v>8000</v>
      </c>
      <c r="I67">
        <v>338.54</v>
      </c>
      <c r="L67" s="7"/>
      <c r="M67" t="s">
        <v>19</v>
      </c>
    </row>
    <row r="68" spans="1:13" ht="12.75">
      <c r="A68" t="s">
        <v>87</v>
      </c>
      <c r="B68" s="6">
        <v>12000</v>
      </c>
      <c r="C68" s="1"/>
      <c r="F68" s="6"/>
      <c r="G68" s="6">
        <f aca="true" t="shared" si="5" ref="G68:G131">PRODUCT(B68,H68)</f>
        <v>1440000</v>
      </c>
      <c r="H68" s="6">
        <v>120</v>
      </c>
      <c r="I68" t="s">
        <v>69</v>
      </c>
      <c r="L68" s="7"/>
      <c r="M68" t="s">
        <v>19</v>
      </c>
    </row>
    <row r="69" spans="1:13" ht="12.75">
      <c r="A69" t="s">
        <v>88</v>
      </c>
      <c r="B69" s="6">
        <v>500</v>
      </c>
      <c r="C69" s="1"/>
      <c r="F69" s="6"/>
      <c r="G69" s="6">
        <f t="shared" si="5"/>
        <v>540000</v>
      </c>
      <c r="H69" s="6">
        <v>1080</v>
      </c>
      <c r="I69">
        <v>50</v>
      </c>
      <c r="L69" s="7"/>
      <c r="M69" t="s">
        <v>61</v>
      </c>
    </row>
    <row r="70" spans="1:13" ht="12.75">
      <c r="A70" t="s">
        <v>89</v>
      </c>
      <c r="B70" s="6">
        <v>12000</v>
      </c>
      <c r="C70" s="1">
        <v>230</v>
      </c>
      <c r="D70">
        <v>188</v>
      </c>
      <c r="E70">
        <f t="shared" si="3"/>
        <v>209</v>
      </c>
      <c r="F70" s="6">
        <f t="shared" si="4"/>
        <v>2508000</v>
      </c>
      <c r="G70" s="6">
        <f t="shared" si="5"/>
        <v>2280000</v>
      </c>
      <c r="H70" s="6">
        <v>190</v>
      </c>
      <c r="I70">
        <v>0</v>
      </c>
      <c r="L70" s="7"/>
      <c r="M70" t="s">
        <v>19</v>
      </c>
    </row>
    <row r="71" spans="1:13" ht="12.75">
      <c r="A71" t="s">
        <v>90</v>
      </c>
      <c r="B71" s="6">
        <v>10000</v>
      </c>
      <c r="C71">
        <v>230</v>
      </c>
      <c r="D71">
        <v>190</v>
      </c>
      <c r="E71">
        <f t="shared" si="3"/>
        <v>210</v>
      </c>
      <c r="F71" s="6">
        <f t="shared" si="4"/>
        <v>2100000</v>
      </c>
      <c r="G71" s="6">
        <f t="shared" si="5"/>
        <v>2000000</v>
      </c>
      <c r="H71" s="6">
        <v>200</v>
      </c>
      <c r="I71">
        <v>10.41</v>
      </c>
      <c r="M71" t="s">
        <v>19</v>
      </c>
    </row>
    <row r="72" spans="1:13" ht="12.75">
      <c r="A72" s="1" t="s">
        <v>91</v>
      </c>
      <c r="B72" s="6">
        <v>2000</v>
      </c>
      <c r="C72">
        <v>3100</v>
      </c>
      <c r="D72">
        <v>3100</v>
      </c>
      <c r="E72">
        <f t="shared" si="3"/>
        <v>3100</v>
      </c>
      <c r="F72" s="6">
        <f t="shared" si="4"/>
        <v>6200000</v>
      </c>
      <c r="G72" s="6">
        <f t="shared" si="5"/>
        <v>6200000</v>
      </c>
      <c r="H72" s="6">
        <v>3100</v>
      </c>
      <c r="I72">
        <v>120</v>
      </c>
      <c r="L72" s="7"/>
      <c r="M72" t="s">
        <v>19</v>
      </c>
    </row>
    <row r="73" spans="1:13" ht="12.75">
      <c r="A73" s="1" t="s">
        <v>92</v>
      </c>
      <c r="B73" s="6">
        <v>3000</v>
      </c>
      <c r="F73" s="6"/>
      <c r="G73" s="6">
        <f t="shared" si="5"/>
        <v>1500000</v>
      </c>
      <c r="H73" s="6">
        <v>500</v>
      </c>
      <c r="I73">
        <v>15</v>
      </c>
      <c r="L73" s="7"/>
      <c r="M73" t="s">
        <v>61</v>
      </c>
    </row>
    <row r="74" spans="1:13" ht="12.75">
      <c r="A74" s="1" t="s">
        <v>93</v>
      </c>
      <c r="B74" s="6">
        <v>5000</v>
      </c>
      <c r="C74" s="1">
        <v>65</v>
      </c>
      <c r="D74">
        <v>75</v>
      </c>
      <c r="E74">
        <f t="shared" si="3"/>
        <v>70</v>
      </c>
      <c r="F74" s="6">
        <f t="shared" si="4"/>
        <v>350000</v>
      </c>
      <c r="G74" s="6">
        <f t="shared" si="5"/>
        <v>375000</v>
      </c>
      <c r="H74" s="6">
        <v>75</v>
      </c>
      <c r="I74" t="s">
        <v>69</v>
      </c>
      <c r="L74" s="7"/>
      <c r="M74" t="s">
        <v>19</v>
      </c>
    </row>
    <row r="75" spans="1:13" ht="12.75">
      <c r="A75" s="1" t="s">
        <v>94</v>
      </c>
      <c r="B75" s="6">
        <v>20000</v>
      </c>
      <c r="C75" s="1"/>
      <c r="F75" s="6"/>
      <c r="G75" s="6">
        <f t="shared" si="5"/>
        <v>5290000</v>
      </c>
      <c r="H75" s="6">
        <v>264.5</v>
      </c>
      <c r="I75">
        <v>10</v>
      </c>
      <c r="L75" s="7"/>
      <c r="M75" t="s">
        <v>61</v>
      </c>
    </row>
    <row r="76" spans="1:13" ht="12.75">
      <c r="A76" t="s">
        <v>95</v>
      </c>
      <c r="B76" s="6">
        <v>12000</v>
      </c>
      <c r="C76">
        <v>4500</v>
      </c>
      <c r="D76">
        <v>3700</v>
      </c>
      <c r="E76">
        <f t="shared" si="3"/>
        <v>4100</v>
      </c>
      <c r="F76" s="6">
        <f t="shared" si="4"/>
        <v>49200000</v>
      </c>
      <c r="G76" s="6">
        <f t="shared" si="5"/>
        <v>44400000</v>
      </c>
      <c r="H76" s="6">
        <v>3700</v>
      </c>
      <c r="J76">
        <v>50</v>
      </c>
      <c r="K76">
        <v>95.84</v>
      </c>
      <c r="L76" s="7"/>
      <c r="M76" t="s">
        <v>19</v>
      </c>
    </row>
    <row r="77" spans="1:13" ht="12.75">
      <c r="A77" t="s">
        <v>96</v>
      </c>
      <c r="B77" s="6">
        <v>12000</v>
      </c>
      <c r="C77">
        <v>267</v>
      </c>
      <c r="D77">
        <v>240</v>
      </c>
      <c r="E77">
        <f t="shared" si="3"/>
        <v>253.5</v>
      </c>
      <c r="F77" s="6">
        <f t="shared" si="4"/>
        <v>3042000</v>
      </c>
      <c r="G77" s="6">
        <f t="shared" si="5"/>
        <v>3156000</v>
      </c>
      <c r="H77" s="6">
        <v>263</v>
      </c>
      <c r="I77">
        <v>10.42</v>
      </c>
      <c r="L77" s="7"/>
      <c r="M77" t="s">
        <v>19</v>
      </c>
    </row>
    <row r="78" spans="1:13" ht="12.75">
      <c r="A78" t="s">
        <v>97</v>
      </c>
      <c r="B78" s="6">
        <v>4000</v>
      </c>
      <c r="C78">
        <v>14600</v>
      </c>
      <c r="D78">
        <v>13650</v>
      </c>
      <c r="E78">
        <f t="shared" si="3"/>
        <v>14125</v>
      </c>
      <c r="F78" s="6">
        <f t="shared" si="4"/>
        <v>56500000</v>
      </c>
      <c r="G78" s="6">
        <f t="shared" si="5"/>
        <v>55000000</v>
      </c>
      <c r="H78" s="6">
        <v>13750</v>
      </c>
      <c r="J78">
        <v>150</v>
      </c>
      <c r="K78">
        <v>350</v>
      </c>
      <c r="L78" s="7"/>
      <c r="M78" t="s">
        <v>19</v>
      </c>
    </row>
    <row r="79" spans="1:13" ht="12.75">
      <c r="A79" t="s">
        <v>98</v>
      </c>
      <c r="B79" s="6">
        <v>3000</v>
      </c>
      <c r="C79">
        <v>30000</v>
      </c>
      <c r="D79">
        <v>25000</v>
      </c>
      <c r="E79">
        <f t="shared" si="3"/>
        <v>27500</v>
      </c>
      <c r="F79" s="6">
        <f t="shared" si="4"/>
        <v>82500000</v>
      </c>
      <c r="G79" s="6">
        <f t="shared" si="5"/>
        <v>81675000</v>
      </c>
      <c r="H79" s="6">
        <v>27225</v>
      </c>
      <c r="I79">
        <v>1100</v>
      </c>
      <c r="L79" s="7"/>
      <c r="M79" t="s">
        <v>19</v>
      </c>
    </row>
    <row r="80" spans="1:13" ht="12.75">
      <c r="A80" t="s">
        <v>99</v>
      </c>
      <c r="B80" s="6">
        <v>4000</v>
      </c>
      <c r="C80" s="1">
        <v>12000</v>
      </c>
      <c r="D80">
        <v>11500</v>
      </c>
      <c r="E80">
        <f t="shared" si="3"/>
        <v>11750</v>
      </c>
      <c r="F80" s="6">
        <f t="shared" si="4"/>
        <v>47000000</v>
      </c>
      <c r="G80" s="6">
        <f t="shared" si="5"/>
        <v>43800000</v>
      </c>
      <c r="H80" s="6">
        <v>10950</v>
      </c>
      <c r="J80">
        <v>100</v>
      </c>
      <c r="K80">
        <v>300</v>
      </c>
      <c r="L80" s="8">
        <v>37012</v>
      </c>
      <c r="M80" t="s">
        <v>19</v>
      </c>
    </row>
    <row r="81" spans="1:13" ht="12.75">
      <c r="A81" t="s">
        <v>100</v>
      </c>
      <c r="B81" s="6">
        <v>800</v>
      </c>
      <c r="C81" s="1">
        <v>33000</v>
      </c>
      <c r="D81">
        <v>32000</v>
      </c>
      <c r="E81">
        <f t="shared" si="3"/>
        <v>32500</v>
      </c>
      <c r="F81" s="6">
        <f t="shared" si="4"/>
        <v>26000000</v>
      </c>
      <c r="G81" s="6">
        <f t="shared" si="5"/>
        <v>25600000</v>
      </c>
      <c r="H81" s="6">
        <v>32000</v>
      </c>
      <c r="I81">
        <v>1250</v>
      </c>
      <c r="L81" s="7"/>
      <c r="M81" t="s">
        <v>19</v>
      </c>
    </row>
    <row r="82" spans="1:13" ht="12.75">
      <c r="A82" t="s">
        <v>101</v>
      </c>
      <c r="B82" s="6">
        <v>2000</v>
      </c>
      <c r="C82">
        <v>15000</v>
      </c>
      <c r="D82">
        <v>15000</v>
      </c>
      <c r="E82">
        <f t="shared" si="3"/>
        <v>15000</v>
      </c>
      <c r="F82" s="6">
        <f t="shared" si="4"/>
        <v>30000000</v>
      </c>
      <c r="G82" s="6">
        <f t="shared" si="5"/>
        <v>30000000</v>
      </c>
      <c r="H82" s="6">
        <v>15000</v>
      </c>
      <c r="J82">
        <v>100</v>
      </c>
      <c r="K82">
        <v>577.083</v>
      </c>
      <c r="L82" s="7"/>
      <c r="M82" t="s">
        <v>19</v>
      </c>
    </row>
    <row r="83" spans="1:13" ht="12.75">
      <c r="A83" t="s">
        <v>102</v>
      </c>
      <c r="B83" s="6">
        <v>2000</v>
      </c>
      <c r="C83">
        <v>4905</v>
      </c>
      <c r="D83">
        <v>5010</v>
      </c>
      <c r="E83">
        <f t="shared" si="3"/>
        <v>4957.5</v>
      </c>
      <c r="F83" s="6">
        <f t="shared" si="4"/>
        <v>9915000</v>
      </c>
      <c r="G83" s="6">
        <f t="shared" si="5"/>
        <v>10020000</v>
      </c>
      <c r="H83" s="6">
        <v>5010</v>
      </c>
      <c r="I83">
        <v>182.29</v>
      </c>
      <c r="L83" s="7"/>
      <c r="M83" t="s">
        <v>19</v>
      </c>
    </row>
    <row r="84" spans="1:13" ht="12.75">
      <c r="A84" t="s">
        <v>103</v>
      </c>
      <c r="B84" s="6">
        <v>24000</v>
      </c>
      <c r="C84">
        <v>540</v>
      </c>
      <c r="D84">
        <v>475</v>
      </c>
      <c r="E84">
        <f t="shared" si="3"/>
        <v>507.5</v>
      </c>
      <c r="F84" s="6">
        <f t="shared" si="4"/>
        <v>12180000</v>
      </c>
      <c r="G84" s="6">
        <f t="shared" si="5"/>
        <v>12000000</v>
      </c>
      <c r="H84" s="6">
        <v>500</v>
      </c>
      <c r="I84">
        <v>18.75</v>
      </c>
      <c r="L84" s="7"/>
      <c r="M84" t="s">
        <v>19</v>
      </c>
    </row>
    <row r="85" spans="1:13" ht="12.75">
      <c r="A85" t="s">
        <v>104</v>
      </c>
      <c r="B85" s="6">
        <v>5000</v>
      </c>
      <c r="C85">
        <v>4600</v>
      </c>
      <c r="D85">
        <v>4600</v>
      </c>
      <c r="E85">
        <f t="shared" si="3"/>
        <v>4600</v>
      </c>
      <c r="F85" s="6">
        <f t="shared" si="4"/>
        <v>23000000</v>
      </c>
      <c r="G85" s="6">
        <f t="shared" si="5"/>
        <v>23000000</v>
      </c>
      <c r="H85" s="6">
        <v>4600</v>
      </c>
      <c r="I85">
        <v>187.5</v>
      </c>
      <c r="L85" s="7"/>
      <c r="M85" t="s">
        <v>19</v>
      </c>
    </row>
    <row r="86" spans="1:13" ht="12.75">
      <c r="A86" t="s">
        <v>105</v>
      </c>
      <c r="B86" s="6">
        <v>12000</v>
      </c>
      <c r="C86">
        <v>795</v>
      </c>
      <c r="D86">
        <v>765</v>
      </c>
      <c r="E86">
        <f t="shared" si="3"/>
        <v>780</v>
      </c>
      <c r="F86" s="6">
        <f t="shared" si="4"/>
        <v>9360000</v>
      </c>
      <c r="G86" s="6">
        <f t="shared" si="5"/>
        <v>9180000</v>
      </c>
      <c r="H86" s="6">
        <v>765</v>
      </c>
      <c r="I86">
        <v>35</v>
      </c>
      <c r="L86" s="7"/>
      <c r="M86" t="s">
        <v>19</v>
      </c>
    </row>
    <row r="87" spans="1:15" ht="12.75">
      <c r="A87" s="10" t="s">
        <v>106</v>
      </c>
      <c r="B87" s="3" t="s">
        <v>0</v>
      </c>
      <c r="C87" s="4" t="s">
        <v>1</v>
      </c>
      <c r="D87" s="4" t="s">
        <v>2</v>
      </c>
      <c r="E87" s="4" t="s">
        <v>3</v>
      </c>
      <c r="F87" s="4" t="s">
        <v>4</v>
      </c>
      <c r="G87" s="4" t="s">
        <v>5</v>
      </c>
      <c r="H87" s="4" t="s">
        <v>6</v>
      </c>
      <c r="I87" s="4" t="s">
        <v>7</v>
      </c>
      <c r="J87" s="4" t="s">
        <v>8</v>
      </c>
      <c r="K87" s="4" t="s">
        <v>9</v>
      </c>
      <c r="L87" s="4" t="s">
        <v>10</v>
      </c>
      <c r="M87" s="4" t="s">
        <v>11</v>
      </c>
      <c r="N87" s="4" t="s">
        <v>12</v>
      </c>
      <c r="O87" s="4" t="s">
        <v>13</v>
      </c>
    </row>
    <row r="88" spans="1:13" ht="12.75">
      <c r="A88" s="1" t="s">
        <v>107</v>
      </c>
      <c r="B88" s="6">
        <v>12000</v>
      </c>
      <c r="C88">
        <v>7</v>
      </c>
      <c r="D88">
        <v>11</v>
      </c>
      <c r="E88">
        <f>(C88+D88)/2</f>
        <v>9</v>
      </c>
      <c r="F88" s="6">
        <f>E88*B88</f>
        <v>108000</v>
      </c>
      <c r="G88" s="6">
        <f t="shared" si="5"/>
        <v>120000</v>
      </c>
      <c r="H88" s="6">
        <v>10</v>
      </c>
      <c r="I88">
        <v>0</v>
      </c>
      <c r="L88" s="7"/>
      <c r="M88" t="s">
        <v>19</v>
      </c>
    </row>
    <row r="89" spans="1:13" ht="12.75">
      <c r="A89" s="1" t="s">
        <v>108</v>
      </c>
      <c r="B89" s="6">
        <v>223398</v>
      </c>
      <c r="C89">
        <v>3420</v>
      </c>
      <c r="D89">
        <v>3390</v>
      </c>
      <c r="E89">
        <f>(C89+D89)/2</f>
        <v>3405</v>
      </c>
      <c r="F89" s="6">
        <f>E89*B89</f>
        <v>760670190</v>
      </c>
      <c r="G89" s="6">
        <f t="shared" si="5"/>
        <v>804232800</v>
      </c>
      <c r="H89" s="6">
        <v>3600</v>
      </c>
      <c r="J89">
        <v>47.5</v>
      </c>
      <c r="K89">
        <v>68.98</v>
      </c>
      <c r="L89" s="7"/>
      <c r="M89" t="s">
        <v>16</v>
      </c>
    </row>
    <row r="90" spans="1:14" ht="12.75">
      <c r="A90" s="1" t="s">
        <v>109</v>
      </c>
      <c r="B90" s="6">
        <v>100000</v>
      </c>
      <c r="F90" s="6"/>
      <c r="G90" s="6">
        <f t="shared" si="5"/>
        <v>139000000</v>
      </c>
      <c r="H90" s="6">
        <v>1390</v>
      </c>
      <c r="J90">
        <v>19.718</v>
      </c>
      <c r="K90">
        <v>31.919</v>
      </c>
      <c r="L90" s="7"/>
      <c r="M90" t="s">
        <v>16</v>
      </c>
      <c r="N90" t="s">
        <v>110</v>
      </c>
    </row>
    <row r="91" spans="1:14" ht="12.75">
      <c r="A91" s="1" t="s">
        <v>111</v>
      </c>
      <c r="B91" s="6">
        <v>10695</v>
      </c>
      <c r="F91" s="6"/>
      <c r="G91" s="6">
        <f t="shared" si="5"/>
        <v>29785575</v>
      </c>
      <c r="H91" s="6">
        <v>2785</v>
      </c>
      <c r="J91">
        <v>35</v>
      </c>
      <c r="K91">
        <v>56.48</v>
      </c>
      <c r="L91" s="7"/>
      <c r="M91" t="s">
        <v>19</v>
      </c>
      <c r="N91" t="s">
        <v>112</v>
      </c>
    </row>
    <row r="92" spans="1:14" ht="12.75">
      <c r="A92" s="1" t="s">
        <v>113</v>
      </c>
      <c r="B92" s="6">
        <v>84507</v>
      </c>
      <c r="F92" s="6"/>
      <c r="G92" s="6">
        <f t="shared" si="5"/>
        <v>196478775</v>
      </c>
      <c r="H92" s="6">
        <v>2325</v>
      </c>
      <c r="J92">
        <v>35</v>
      </c>
      <c r="K92">
        <v>56.48</v>
      </c>
      <c r="L92" s="7"/>
      <c r="M92" t="s">
        <v>16</v>
      </c>
      <c r="N92" t="s">
        <v>114</v>
      </c>
    </row>
    <row r="93" spans="1:15" ht="12.75">
      <c r="A93" s="1" t="s">
        <v>115</v>
      </c>
      <c r="B93" s="6">
        <v>60000</v>
      </c>
      <c r="C93" s="1">
        <v>5</v>
      </c>
      <c r="D93">
        <v>4</v>
      </c>
      <c r="E93">
        <f>(C93+D93)/2</f>
        <v>4.5</v>
      </c>
      <c r="F93" s="6">
        <f>E93*B93</f>
        <v>270000</v>
      </c>
      <c r="G93" s="6">
        <f t="shared" si="5"/>
        <v>255000</v>
      </c>
      <c r="H93" s="6">
        <v>4.25</v>
      </c>
      <c r="I93">
        <v>0</v>
      </c>
      <c r="L93" s="7"/>
      <c r="M93" t="s">
        <v>19</v>
      </c>
      <c r="O93" t="s">
        <v>39</v>
      </c>
    </row>
    <row r="94" spans="1:15" ht="12.75">
      <c r="A94" s="1" t="s">
        <v>116</v>
      </c>
      <c r="B94" s="6">
        <v>4000</v>
      </c>
      <c r="C94" s="1"/>
      <c r="F94" s="6"/>
      <c r="G94" s="6">
        <f t="shared" si="5"/>
        <v>380000</v>
      </c>
      <c r="H94" s="6">
        <v>95</v>
      </c>
      <c r="I94">
        <v>0</v>
      </c>
      <c r="L94" s="7"/>
      <c r="M94" t="s">
        <v>19</v>
      </c>
      <c r="N94" t="s">
        <v>110</v>
      </c>
      <c r="O94" t="s">
        <v>39</v>
      </c>
    </row>
    <row r="95" spans="1:13" ht="12.75">
      <c r="A95" s="1" t="s">
        <v>117</v>
      </c>
      <c r="B95" s="6">
        <v>600000</v>
      </c>
      <c r="C95">
        <v>15</v>
      </c>
      <c r="D95">
        <v>5</v>
      </c>
      <c r="E95">
        <f>(C95+D95)/2</f>
        <v>10</v>
      </c>
      <c r="F95" s="6">
        <f>E95*B95</f>
        <v>6000000</v>
      </c>
      <c r="G95" s="6">
        <f t="shared" si="5"/>
        <v>5700000</v>
      </c>
      <c r="H95" s="6">
        <v>9.5</v>
      </c>
      <c r="I95">
        <v>0</v>
      </c>
      <c r="L95" s="7"/>
      <c r="M95" t="s">
        <v>19</v>
      </c>
    </row>
    <row r="96" spans="1:14" ht="12.75">
      <c r="A96" s="1" t="s">
        <v>118</v>
      </c>
      <c r="B96" s="6">
        <v>9000</v>
      </c>
      <c r="F96" s="6"/>
      <c r="G96" s="6">
        <f t="shared" si="5"/>
        <v>810000</v>
      </c>
      <c r="H96" s="6">
        <v>90</v>
      </c>
      <c r="I96">
        <v>0</v>
      </c>
      <c r="L96" s="7"/>
      <c r="M96" t="s">
        <v>19</v>
      </c>
      <c r="N96" t="s">
        <v>110</v>
      </c>
    </row>
    <row r="97" spans="1:15" ht="12.75">
      <c r="A97" s="10" t="s">
        <v>119</v>
      </c>
      <c r="B97" s="3" t="s">
        <v>0</v>
      </c>
      <c r="C97" s="4" t="s">
        <v>1</v>
      </c>
      <c r="D97" s="4" t="s">
        <v>2</v>
      </c>
      <c r="E97" s="4" t="s">
        <v>3</v>
      </c>
      <c r="F97" s="4" t="s">
        <v>4</v>
      </c>
      <c r="G97" s="4" t="s">
        <v>5</v>
      </c>
      <c r="H97" s="4" t="s">
        <v>6</v>
      </c>
      <c r="I97" s="4" t="s">
        <v>7</v>
      </c>
      <c r="J97" s="4" t="s">
        <v>8</v>
      </c>
      <c r="K97" s="4" t="s">
        <v>9</v>
      </c>
      <c r="L97" s="4" t="s">
        <v>10</v>
      </c>
      <c r="M97" s="4" t="s">
        <v>11</v>
      </c>
      <c r="N97" s="4" t="s">
        <v>12</v>
      </c>
      <c r="O97" s="4" t="s">
        <v>13</v>
      </c>
    </row>
    <row r="98" spans="1:15" ht="12.75">
      <c r="A98" s="12" t="s">
        <v>120</v>
      </c>
      <c r="B98" s="13">
        <v>15264</v>
      </c>
      <c r="C98" s="14"/>
      <c r="D98" s="15"/>
      <c r="E98" s="15"/>
      <c r="F98" s="15"/>
      <c r="G98" s="6">
        <f t="shared" si="5"/>
        <v>9005760</v>
      </c>
      <c r="H98" s="15">
        <v>590</v>
      </c>
      <c r="I98" s="15"/>
      <c r="J98" s="15">
        <v>12.5</v>
      </c>
      <c r="K98" s="15">
        <v>12.5</v>
      </c>
      <c r="L98" s="15"/>
      <c r="M98" s="15" t="s">
        <v>19</v>
      </c>
      <c r="N98" s="15" t="s">
        <v>114</v>
      </c>
      <c r="O98" s="15"/>
    </row>
    <row r="99" spans="1:15" ht="12.75">
      <c r="A99" s="12" t="s">
        <v>121</v>
      </c>
      <c r="B99" s="13">
        <v>123000</v>
      </c>
      <c r="C99" s="14"/>
      <c r="D99" s="15"/>
      <c r="E99" s="15"/>
      <c r="F99" s="15"/>
      <c r="G99" s="6">
        <f t="shared" si="5"/>
        <v>56580000</v>
      </c>
      <c r="H99" s="15">
        <v>460</v>
      </c>
      <c r="I99" s="15"/>
      <c r="J99" s="15">
        <v>7.5</v>
      </c>
      <c r="K99" s="15">
        <v>7.5</v>
      </c>
      <c r="L99" s="15"/>
      <c r="M99" s="15" t="s">
        <v>19</v>
      </c>
      <c r="N99" s="15" t="s">
        <v>114</v>
      </c>
      <c r="O99" s="15"/>
    </row>
    <row r="100" spans="1:15" ht="12.75">
      <c r="A100" s="12" t="s">
        <v>122</v>
      </c>
      <c r="B100" s="13">
        <v>43670</v>
      </c>
      <c r="C100" s="14"/>
      <c r="D100" s="15"/>
      <c r="E100" s="15"/>
      <c r="F100" s="15"/>
      <c r="G100" s="6">
        <f t="shared" si="5"/>
        <v>27162740</v>
      </c>
      <c r="H100" s="15">
        <v>622</v>
      </c>
      <c r="I100" s="15"/>
      <c r="J100" s="15">
        <v>12.5</v>
      </c>
      <c r="K100" s="15">
        <v>12.5</v>
      </c>
      <c r="L100" s="15"/>
      <c r="M100" s="15" t="s">
        <v>19</v>
      </c>
      <c r="N100" s="15"/>
      <c r="O100" s="15"/>
    </row>
    <row r="101" spans="1:13" ht="12.75">
      <c r="A101" t="s">
        <v>123</v>
      </c>
      <c r="B101" s="6">
        <v>60000</v>
      </c>
      <c r="C101">
        <v>700</v>
      </c>
      <c r="D101">
        <v>760</v>
      </c>
      <c r="E101">
        <f>(C101+D101)/2</f>
        <v>730</v>
      </c>
      <c r="F101" s="6">
        <f aca="true" t="shared" si="6" ref="F101:F136">E101*B101</f>
        <v>43800000</v>
      </c>
      <c r="G101" s="6">
        <f t="shared" si="5"/>
        <v>42870000</v>
      </c>
      <c r="H101" s="6">
        <v>714.5</v>
      </c>
      <c r="J101">
        <v>15</v>
      </c>
      <c r="K101">
        <v>15</v>
      </c>
      <c r="L101" s="8">
        <v>36982</v>
      </c>
      <c r="M101" t="s">
        <v>16</v>
      </c>
    </row>
    <row r="102" spans="1:13" ht="12.75">
      <c r="A102" t="s">
        <v>124</v>
      </c>
      <c r="B102" s="6">
        <v>4000</v>
      </c>
      <c r="C102" s="1">
        <v>600</v>
      </c>
      <c r="D102">
        <v>550</v>
      </c>
      <c r="E102">
        <f>(C102+D102)/2</f>
        <v>575</v>
      </c>
      <c r="F102" s="6">
        <f t="shared" si="6"/>
        <v>2300000</v>
      </c>
      <c r="G102" s="6">
        <f t="shared" si="5"/>
        <v>2400000</v>
      </c>
      <c r="H102" s="6">
        <v>600</v>
      </c>
      <c r="J102">
        <v>12.5</v>
      </c>
      <c r="K102">
        <v>12.5</v>
      </c>
      <c r="L102" s="7"/>
      <c r="M102" t="s">
        <v>19</v>
      </c>
    </row>
    <row r="103" spans="1:13" ht="12.75">
      <c r="A103" t="s">
        <v>125</v>
      </c>
      <c r="B103" s="6">
        <v>24000</v>
      </c>
      <c r="C103" s="1">
        <v>500</v>
      </c>
      <c r="D103">
        <v>500</v>
      </c>
      <c r="E103">
        <f>(C103+D103)/2</f>
        <v>500</v>
      </c>
      <c r="F103" s="6">
        <f t="shared" si="6"/>
        <v>12000000</v>
      </c>
      <c r="G103" s="6">
        <f t="shared" si="5"/>
        <v>12720000</v>
      </c>
      <c r="H103" s="6">
        <v>530</v>
      </c>
      <c r="J103" s="11"/>
      <c r="K103">
        <v>5</v>
      </c>
      <c r="L103" s="7"/>
      <c r="M103" t="s">
        <v>19</v>
      </c>
    </row>
    <row r="104" spans="1:13" ht="12.75">
      <c r="A104" s="1" t="s">
        <v>126</v>
      </c>
      <c r="B104" s="16">
        <v>8000</v>
      </c>
      <c r="C104" s="1"/>
      <c r="D104" s="1"/>
      <c r="E104" s="1">
        <v>424.37</v>
      </c>
      <c r="F104" s="16">
        <f t="shared" si="6"/>
        <v>3394960</v>
      </c>
      <c r="G104" s="6">
        <f t="shared" si="5"/>
        <v>8000</v>
      </c>
      <c r="H104" s="17"/>
      <c r="J104">
        <v>10</v>
      </c>
      <c r="K104">
        <v>13</v>
      </c>
      <c r="L104" s="18"/>
      <c r="M104" t="s">
        <v>19</v>
      </c>
    </row>
    <row r="105" spans="1:13" ht="12.75">
      <c r="A105" t="s">
        <v>127</v>
      </c>
      <c r="B105" s="6">
        <v>10162</v>
      </c>
      <c r="C105">
        <v>700</v>
      </c>
      <c r="D105">
        <v>645</v>
      </c>
      <c r="E105">
        <f aca="true" t="shared" si="7" ref="E105:E119">(C105+D105)/2</f>
        <v>672.5</v>
      </c>
      <c r="F105" s="6">
        <f t="shared" si="6"/>
        <v>6833945</v>
      </c>
      <c r="G105" s="6">
        <f t="shared" si="5"/>
        <v>6859350</v>
      </c>
      <c r="H105" s="6">
        <v>675</v>
      </c>
      <c r="J105">
        <v>14.8</v>
      </c>
      <c r="K105">
        <v>14.8</v>
      </c>
      <c r="L105" s="7"/>
      <c r="M105" t="s">
        <v>19</v>
      </c>
    </row>
    <row r="106" spans="1:13" ht="12.75">
      <c r="A106" s="1" t="s">
        <v>128</v>
      </c>
      <c r="B106" s="6">
        <v>6000</v>
      </c>
      <c r="C106">
        <v>471</v>
      </c>
      <c r="D106">
        <v>280</v>
      </c>
      <c r="E106">
        <f t="shared" si="7"/>
        <v>375.5</v>
      </c>
      <c r="F106" s="6">
        <f t="shared" si="6"/>
        <v>2253000</v>
      </c>
      <c r="G106" s="6">
        <f t="shared" si="5"/>
        <v>1710000</v>
      </c>
      <c r="H106" s="6">
        <v>285</v>
      </c>
      <c r="J106">
        <v>10</v>
      </c>
      <c r="K106">
        <v>5</v>
      </c>
      <c r="L106" s="7"/>
      <c r="M106" t="s">
        <v>19</v>
      </c>
    </row>
    <row r="107" spans="1:13" ht="12.75">
      <c r="A107" s="1" t="s">
        <v>129</v>
      </c>
      <c r="B107" s="6">
        <v>60000</v>
      </c>
      <c r="C107">
        <v>666</v>
      </c>
      <c r="D107">
        <v>705</v>
      </c>
      <c r="E107">
        <f t="shared" si="7"/>
        <v>685.5</v>
      </c>
      <c r="F107" s="6">
        <f t="shared" si="6"/>
        <v>41130000</v>
      </c>
      <c r="G107" s="6">
        <f t="shared" si="5"/>
        <v>40200000</v>
      </c>
      <c r="H107" s="6">
        <v>670</v>
      </c>
      <c r="J107">
        <v>7</v>
      </c>
      <c r="K107">
        <v>13</v>
      </c>
      <c r="L107" s="8">
        <v>36982</v>
      </c>
      <c r="M107" t="s">
        <v>16</v>
      </c>
    </row>
    <row r="108" spans="1:13" ht="12.75">
      <c r="A108" t="s">
        <v>130</v>
      </c>
      <c r="B108" s="6">
        <v>9000</v>
      </c>
      <c r="C108">
        <v>350</v>
      </c>
      <c r="D108">
        <v>300</v>
      </c>
      <c r="E108">
        <f t="shared" si="7"/>
        <v>325</v>
      </c>
      <c r="F108" s="6">
        <f t="shared" si="6"/>
        <v>2925000</v>
      </c>
      <c r="G108" s="6">
        <f t="shared" si="5"/>
        <v>3060000</v>
      </c>
      <c r="H108" s="6">
        <v>340</v>
      </c>
      <c r="J108">
        <v>8.5</v>
      </c>
      <c r="K108" t="s">
        <v>69</v>
      </c>
      <c r="L108" s="8">
        <v>36708</v>
      </c>
      <c r="M108" t="s">
        <v>19</v>
      </c>
    </row>
    <row r="109" spans="1:13" ht="12.75">
      <c r="A109" t="s">
        <v>131</v>
      </c>
      <c r="B109" s="6">
        <v>24000</v>
      </c>
      <c r="C109" s="1">
        <v>515</v>
      </c>
      <c r="D109">
        <v>390</v>
      </c>
      <c r="E109">
        <f t="shared" si="7"/>
        <v>452.5</v>
      </c>
      <c r="F109" s="6">
        <f t="shared" si="6"/>
        <v>10860000</v>
      </c>
      <c r="G109" s="6">
        <f t="shared" si="5"/>
        <v>10032000</v>
      </c>
      <c r="H109" s="6">
        <v>418</v>
      </c>
      <c r="J109">
        <v>10</v>
      </c>
      <c r="K109">
        <v>10</v>
      </c>
      <c r="L109" s="7"/>
      <c r="M109" t="s">
        <v>19</v>
      </c>
    </row>
    <row r="110" spans="1:13" ht="12.75">
      <c r="A110" t="s">
        <v>132</v>
      </c>
      <c r="B110" s="6">
        <v>50000</v>
      </c>
      <c r="C110">
        <v>604</v>
      </c>
      <c r="D110">
        <v>570</v>
      </c>
      <c r="E110">
        <f t="shared" si="7"/>
        <v>587</v>
      </c>
      <c r="F110" s="6">
        <f t="shared" si="6"/>
        <v>29350000</v>
      </c>
      <c r="G110" s="6">
        <f t="shared" si="5"/>
        <v>29000000</v>
      </c>
      <c r="H110" s="6">
        <v>580</v>
      </c>
      <c r="I110">
        <v>12.25</v>
      </c>
      <c r="L110" s="7"/>
      <c r="M110" t="s">
        <v>19</v>
      </c>
    </row>
    <row r="111" spans="1:13" ht="12.75">
      <c r="A111" s="1" t="s">
        <v>133</v>
      </c>
      <c r="B111" s="6">
        <v>584000</v>
      </c>
      <c r="C111">
        <v>1000</v>
      </c>
      <c r="D111">
        <v>1180</v>
      </c>
      <c r="E111">
        <f t="shared" si="7"/>
        <v>1090</v>
      </c>
      <c r="F111" s="6">
        <f t="shared" si="6"/>
        <v>636560000</v>
      </c>
      <c r="G111" s="6">
        <f t="shared" si="5"/>
        <v>611448000</v>
      </c>
      <c r="H111" s="6">
        <v>1047</v>
      </c>
      <c r="J111">
        <v>19.2</v>
      </c>
      <c r="K111">
        <v>15.5</v>
      </c>
      <c r="L111" s="8">
        <v>37012</v>
      </c>
      <c r="M111" t="s">
        <v>16</v>
      </c>
    </row>
    <row r="112" spans="1:14" ht="12.75">
      <c r="A112" s="1" t="s">
        <v>134</v>
      </c>
      <c r="B112" s="6">
        <v>68567</v>
      </c>
      <c r="F112" s="6"/>
      <c r="G112" s="6">
        <f t="shared" si="5"/>
        <v>34969170</v>
      </c>
      <c r="H112" s="6">
        <v>510</v>
      </c>
      <c r="I112">
        <v>15.5</v>
      </c>
      <c r="L112" s="7"/>
      <c r="M112" t="s">
        <v>16</v>
      </c>
      <c r="N112" t="s">
        <v>112</v>
      </c>
    </row>
    <row r="113" spans="1:13" ht="12.75">
      <c r="A113" t="s">
        <v>135</v>
      </c>
      <c r="B113" s="6">
        <v>50000</v>
      </c>
      <c r="C113">
        <v>750</v>
      </c>
      <c r="D113">
        <v>693</v>
      </c>
      <c r="E113">
        <f t="shared" si="7"/>
        <v>721.5</v>
      </c>
      <c r="F113" s="6">
        <f t="shared" si="6"/>
        <v>36075000</v>
      </c>
      <c r="G113" s="6">
        <f t="shared" si="5"/>
        <v>35725000</v>
      </c>
      <c r="H113" s="6">
        <v>714.5</v>
      </c>
      <c r="J113">
        <v>15</v>
      </c>
      <c r="K113">
        <v>15</v>
      </c>
      <c r="L113" s="8">
        <v>37012</v>
      </c>
      <c r="M113" t="s">
        <v>16</v>
      </c>
    </row>
    <row r="114" spans="1:14" ht="12.75">
      <c r="A114" t="s">
        <v>136</v>
      </c>
      <c r="B114" s="6">
        <v>10800</v>
      </c>
      <c r="F114" s="6"/>
      <c r="G114" s="6">
        <f t="shared" si="5"/>
        <v>10800</v>
      </c>
      <c r="H114" s="19"/>
      <c r="I114">
        <v>23.5</v>
      </c>
      <c r="L114" s="8"/>
      <c r="M114" t="s">
        <v>19</v>
      </c>
      <c r="N114" t="s">
        <v>137</v>
      </c>
    </row>
    <row r="115" spans="1:13" ht="12.75">
      <c r="A115" t="s">
        <v>138</v>
      </c>
      <c r="B115" s="6">
        <v>7000</v>
      </c>
      <c r="F115" s="6"/>
      <c r="G115" s="6">
        <f t="shared" si="5"/>
        <v>7000</v>
      </c>
      <c r="H115" s="19"/>
      <c r="I115">
        <v>0</v>
      </c>
      <c r="L115" s="8"/>
      <c r="M115" t="s">
        <v>19</v>
      </c>
    </row>
    <row r="116" spans="1:13" ht="12.75">
      <c r="A116" t="s">
        <v>139</v>
      </c>
      <c r="B116" s="6">
        <v>8000</v>
      </c>
      <c r="F116" s="6"/>
      <c r="G116" s="6">
        <f t="shared" si="5"/>
        <v>4416000</v>
      </c>
      <c r="H116" s="6">
        <v>552</v>
      </c>
      <c r="I116" t="s">
        <v>69</v>
      </c>
      <c r="L116" s="8"/>
      <c r="M116" t="s">
        <v>19</v>
      </c>
    </row>
    <row r="117" spans="1:13" ht="12.75">
      <c r="A117" s="1" t="s">
        <v>140</v>
      </c>
      <c r="B117" s="6">
        <v>20000</v>
      </c>
      <c r="C117" s="1">
        <v>580</v>
      </c>
      <c r="D117">
        <v>551</v>
      </c>
      <c r="E117">
        <f t="shared" si="7"/>
        <v>565.5</v>
      </c>
      <c r="F117" s="6">
        <f t="shared" si="6"/>
        <v>11310000</v>
      </c>
      <c r="G117" s="6">
        <f t="shared" si="5"/>
        <v>11600000</v>
      </c>
      <c r="H117" s="6">
        <v>580</v>
      </c>
      <c r="J117">
        <v>11.25</v>
      </c>
      <c r="K117">
        <v>11.25</v>
      </c>
      <c r="L117" s="8">
        <v>36982</v>
      </c>
      <c r="M117" t="s">
        <v>19</v>
      </c>
    </row>
    <row r="118" spans="1:13" ht="12.75">
      <c r="A118" s="1" t="s">
        <v>141</v>
      </c>
      <c r="B118" s="6">
        <v>20000</v>
      </c>
      <c r="C118">
        <v>196</v>
      </c>
      <c r="D118">
        <v>170</v>
      </c>
      <c r="E118">
        <f t="shared" si="7"/>
        <v>183</v>
      </c>
      <c r="F118" s="6">
        <f t="shared" si="6"/>
        <v>3660000</v>
      </c>
      <c r="G118" s="6">
        <f t="shared" si="5"/>
        <v>3390000</v>
      </c>
      <c r="H118" s="6">
        <v>169.5</v>
      </c>
      <c r="I118">
        <v>0</v>
      </c>
      <c r="L118" s="7"/>
      <c r="M118" t="s">
        <v>19</v>
      </c>
    </row>
    <row r="119" spans="1:13" ht="12.75">
      <c r="A119" s="1" t="s">
        <v>142</v>
      </c>
      <c r="B119" s="6">
        <v>134000</v>
      </c>
      <c r="C119">
        <v>1390</v>
      </c>
      <c r="D119">
        <v>1240</v>
      </c>
      <c r="E119">
        <f t="shared" si="7"/>
        <v>1315</v>
      </c>
      <c r="F119" s="6">
        <f t="shared" si="6"/>
        <v>176210000</v>
      </c>
      <c r="G119" s="6">
        <f t="shared" si="5"/>
        <v>175540000</v>
      </c>
      <c r="H119" s="6">
        <v>1310</v>
      </c>
      <c r="J119">
        <v>25</v>
      </c>
      <c r="K119">
        <v>25</v>
      </c>
      <c r="L119" s="7"/>
      <c r="M119" t="s">
        <v>16</v>
      </c>
    </row>
    <row r="120" spans="1:14" ht="12.75">
      <c r="A120" s="1" t="s">
        <v>143</v>
      </c>
      <c r="B120" s="6">
        <v>13340</v>
      </c>
      <c r="F120" s="6"/>
      <c r="G120" s="6">
        <f t="shared" si="5"/>
        <v>9338000</v>
      </c>
      <c r="H120" s="6">
        <v>700</v>
      </c>
      <c r="I120">
        <v>25</v>
      </c>
      <c r="L120" s="7"/>
      <c r="M120" t="s">
        <v>19</v>
      </c>
      <c r="N120" t="s">
        <v>112</v>
      </c>
    </row>
    <row r="121" spans="1:13" ht="12.75">
      <c r="A121" t="s">
        <v>144</v>
      </c>
      <c r="B121" s="6">
        <v>1800</v>
      </c>
      <c r="C121" s="1"/>
      <c r="E121">
        <v>546.66</v>
      </c>
      <c r="F121" s="6">
        <f t="shared" si="6"/>
        <v>983988</v>
      </c>
      <c r="G121" s="6">
        <f t="shared" si="5"/>
        <v>1800</v>
      </c>
      <c r="H121" s="19"/>
      <c r="I121" t="s">
        <v>69</v>
      </c>
      <c r="L121" s="7"/>
      <c r="M121" t="s">
        <v>19</v>
      </c>
    </row>
    <row r="122" spans="1:13" ht="12.75">
      <c r="A122" s="1" t="s">
        <v>145</v>
      </c>
      <c r="B122" s="6">
        <v>400000</v>
      </c>
      <c r="C122">
        <v>2138</v>
      </c>
      <c r="D122">
        <v>2515</v>
      </c>
      <c r="E122">
        <f aca="true" t="shared" si="8" ref="E122:E136">(C122+D122)/2</f>
        <v>2326.5</v>
      </c>
      <c r="F122" s="6">
        <f t="shared" si="6"/>
        <v>930600000</v>
      </c>
      <c r="G122" s="6">
        <f t="shared" si="5"/>
        <v>916000000</v>
      </c>
      <c r="H122" s="6">
        <v>2290</v>
      </c>
      <c r="J122">
        <v>20</v>
      </c>
      <c r="K122">
        <v>54</v>
      </c>
      <c r="L122" s="7"/>
      <c r="M122" t="s">
        <v>16</v>
      </c>
    </row>
    <row r="123" spans="1:14" ht="12.75">
      <c r="A123" s="1" t="s">
        <v>146</v>
      </c>
      <c r="B123" s="6">
        <v>18508</v>
      </c>
      <c r="F123" s="6"/>
      <c r="G123" s="6">
        <f t="shared" si="5"/>
        <v>33869640</v>
      </c>
      <c r="H123" s="6">
        <v>1830</v>
      </c>
      <c r="J123">
        <v>12</v>
      </c>
      <c r="K123">
        <v>46</v>
      </c>
      <c r="L123" s="7"/>
      <c r="M123" t="s">
        <v>19</v>
      </c>
      <c r="N123" t="s">
        <v>112</v>
      </c>
    </row>
    <row r="124" spans="1:13" ht="12.75">
      <c r="A124" s="1" t="s">
        <v>147</v>
      </c>
      <c r="B124" s="6">
        <v>600000</v>
      </c>
      <c r="C124">
        <v>1646</v>
      </c>
      <c r="D124">
        <v>1869</v>
      </c>
      <c r="E124">
        <f t="shared" si="8"/>
        <v>1757.5</v>
      </c>
      <c r="F124" s="6">
        <f t="shared" si="6"/>
        <v>1054500000</v>
      </c>
      <c r="G124" s="6">
        <f t="shared" si="5"/>
        <v>1011000000</v>
      </c>
      <c r="H124" s="6">
        <v>1685</v>
      </c>
      <c r="J124">
        <v>20</v>
      </c>
      <c r="K124">
        <v>38.5</v>
      </c>
      <c r="L124" s="8">
        <v>36982</v>
      </c>
      <c r="M124" t="s">
        <v>16</v>
      </c>
    </row>
    <row r="125" spans="1:14" ht="12.75">
      <c r="A125" s="1" t="s">
        <v>148</v>
      </c>
      <c r="B125" s="6">
        <v>99699</v>
      </c>
      <c r="F125" s="6"/>
      <c r="G125" s="6">
        <f t="shared" si="5"/>
        <v>118641810</v>
      </c>
      <c r="H125" s="6">
        <v>1190</v>
      </c>
      <c r="J125">
        <v>5</v>
      </c>
      <c r="K125">
        <v>38.5</v>
      </c>
      <c r="L125" s="8">
        <v>36982</v>
      </c>
      <c r="M125" t="s">
        <v>16</v>
      </c>
      <c r="N125" t="s">
        <v>112</v>
      </c>
    </row>
    <row r="126" spans="1:13" ht="12.75">
      <c r="A126" s="1" t="s">
        <v>149</v>
      </c>
      <c r="B126" s="6">
        <v>300000</v>
      </c>
      <c r="C126" s="1">
        <v>1170</v>
      </c>
      <c r="D126">
        <v>1010</v>
      </c>
      <c r="E126">
        <f t="shared" si="8"/>
        <v>1090</v>
      </c>
      <c r="F126" s="6">
        <f t="shared" si="6"/>
        <v>327000000</v>
      </c>
      <c r="G126" s="6">
        <f t="shared" si="5"/>
        <v>316500000</v>
      </c>
      <c r="H126" s="6">
        <v>1055</v>
      </c>
      <c r="J126">
        <v>17.5</v>
      </c>
      <c r="K126">
        <v>21</v>
      </c>
      <c r="L126" s="8">
        <v>36982</v>
      </c>
      <c r="M126" t="s">
        <v>16</v>
      </c>
    </row>
    <row r="127" spans="1:14" ht="12.75">
      <c r="A127" s="1" t="s">
        <v>150</v>
      </c>
      <c r="B127" s="6">
        <v>36955</v>
      </c>
      <c r="C127" s="1"/>
      <c r="F127" s="6"/>
      <c r="G127" s="6">
        <f t="shared" si="5"/>
        <v>21138260</v>
      </c>
      <c r="H127" s="6">
        <v>572</v>
      </c>
      <c r="I127">
        <v>21</v>
      </c>
      <c r="L127" s="8"/>
      <c r="M127" t="s">
        <v>19</v>
      </c>
      <c r="N127" t="s">
        <v>112</v>
      </c>
    </row>
    <row r="128" spans="1:13" ht="12.75">
      <c r="A128" s="1" t="s">
        <v>151</v>
      </c>
      <c r="B128" s="6">
        <v>34000</v>
      </c>
      <c r="C128" s="1">
        <v>600</v>
      </c>
      <c r="D128">
        <v>645</v>
      </c>
      <c r="E128">
        <f t="shared" si="8"/>
        <v>622.5</v>
      </c>
      <c r="F128" s="6">
        <f t="shared" si="6"/>
        <v>21165000</v>
      </c>
      <c r="G128" s="6">
        <f t="shared" si="5"/>
        <v>21488000</v>
      </c>
      <c r="H128" s="6">
        <v>632</v>
      </c>
      <c r="J128">
        <v>12.5</v>
      </c>
      <c r="K128">
        <v>12.5</v>
      </c>
      <c r="L128" s="8">
        <v>36892</v>
      </c>
      <c r="M128" t="s">
        <v>16</v>
      </c>
    </row>
    <row r="129" spans="1:13" ht="12.75">
      <c r="A129" s="1" t="s">
        <v>152</v>
      </c>
      <c r="B129" s="6">
        <v>577500</v>
      </c>
      <c r="C129">
        <v>1980</v>
      </c>
      <c r="D129">
        <v>1810</v>
      </c>
      <c r="E129">
        <f t="shared" si="8"/>
        <v>1895</v>
      </c>
      <c r="F129" s="6">
        <f t="shared" si="6"/>
        <v>1094362500</v>
      </c>
      <c r="G129" s="6">
        <f t="shared" si="5"/>
        <v>1025062500</v>
      </c>
      <c r="H129" s="6">
        <v>1775</v>
      </c>
      <c r="J129">
        <v>20</v>
      </c>
      <c r="K129">
        <v>38</v>
      </c>
      <c r="L129" s="8">
        <v>37012</v>
      </c>
      <c r="M129" t="s">
        <v>16</v>
      </c>
    </row>
    <row r="130" spans="1:13" ht="12.75">
      <c r="A130" s="1" t="s">
        <v>153</v>
      </c>
      <c r="B130" s="6">
        <v>14400</v>
      </c>
      <c r="C130">
        <v>520</v>
      </c>
      <c r="D130">
        <v>470</v>
      </c>
      <c r="E130">
        <f t="shared" si="8"/>
        <v>495</v>
      </c>
      <c r="F130" s="6">
        <f t="shared" si="6"/>
        <v>7128000</v>
      </c>
      <c r="G130" s="6">
        <f t="shared" si="5"/>
        <v>6768000</v>
      </c>
      <c r="H130" s="6">
        <v>470</v>
      </c>
      <c r="J130">
        <v>12.15</v>
      </c>
      <c r="K130">
        <v>12.15</v>
      </c>
      <c r="L130" s="7"/>
      <c r="M130" t="s">
        <v>19</v>
      </c>
    </row>
    <row r="131" spans="1:13" ht="12.75">
      <c r="A131" t="s">
        <v>154</v>
      </c>
      <c r="B131" s="6">
        <v>12000</v>
      </c>
      <c r="C131">
        <v>615</v>
      </c>
      <c r="D131">
        <v>375</v>
      </c>
      <c r="E131">
        <f t="shared" si="8"/>
        <v>495</v>
      </c>
      <c r="F131" s="6">
        <f t="shared" si="6"/>
        <v>5940000</v>
      </c>
      <c r="G131" s="6">
        <f t="shared" si="5"/>
        <v>5052000</v>
      </c>
      <c r="H131" s="6">
        <v>421</v>
      </c>
      <c r="J131">
        <v>10</v>
      </c>
      <c r="K131">
        <v>15</v>
      </c>
      <c r="L131" s="7"/>
      <c r="M131" t="s">
        <v>19</v>
      </c>
    </row>
    <row r="132" spans="1:13" ht="12.75">
      <c r="A132" t="s">
        <v>155</v>
      </c>
      <c r="B132" s="6">
        <v>100000</v>
      </c>
      <c r="C132">
        <v>377</v>
      </c>
      <c r="D132">
        <v>215</v>
      </c>
      <c r="E132">
        <f t="shared" si="8"/>
        <v>296</v>
      </c>
      <c r="F132" s="6">
        <f t="shared" si="6"/>
        <v>29600000</v>
      </c>
      <c r="G132" s="6">
        <f aca="true" t="shared" si="9" ref="G132:G195">PRODUCT(B132,H132)</f>
        <v>27400000</v>
      </c>
      <c r="H132" s="6">
        <v>274</v>
      </c>
      <c r="I132" t="s">
        <v>69</v>
      </c>
      <c r="L132" s="7"/>
      <c r="M132" t="s">
        <v>16</v>
      </c>
    </row>
    <row r="133" spans="1:13" ht="12.75">
      <c r="A133" s="1" t="s">
        <v>156</v>
      </c>
      <c r="B133" s="6">
        <v>50000</v>
      </c>
      <c r="C133" s="1">
        <v>340</v>
      </c>
      <c r="D133">
        <v>322</v>
      </c>
      <c r="E133">
        <f t="shared" si="8"/>
        <v>331</v>
      </c>
      <c r="F133" s="6">
        <f t="shared" si="6"/>
        <v>16550000</v>
      </c>
      <c r="G133" s="6">
        <f t="shared" si="9"/>
        <v>15950000</v>
      </c>
      <c r="H133" s="6">
        <v>319</v>
      </c>
      <c r="I133">
        <v>12</v>
      </c>
      <c r="L133" s="7"/>
      <c r="M133" t="s">
        <v>16</v>
      </c>
    </row>
    <row r="134" spans="1:13" ht="12.75">
      <c r="A134" t="s">
        <v>157</v>
      </c>
      <c r="B134" s="6">
        <v>6000</v>
      </c>
      <c r="C134">
        <v>470</v>
      </c>
      <c r="D134">
        <v>470</v>
      </c>
      <c r="E134">
        <f t="shared" si="8"/>
        <v>470</v>
      </c>
      <c r="F134" s="6">
        <f t="shared" si="6"/>
        <v>2820000</v>
      </c>
      <c r="G134" s="6">
        <f t="shared" si="9"/>
        <v>2820000</v>
      </c>
      <c r="H134" s="6">
        <v>470</v>
      </c>
      <c r="J134">
        <v>10</v>
      </c>
      <c r="K134">
        <v>10</v>
      </c>
      <c r="L134" s="8">
        <v>36951</v>
      </c>
      <c r="M134" t="s">
        <v>19</v>
      </c>
    </row>
    <row r="135" spans="1:13" ht="12.75">
      <c r="A135" t="s">
        <v>158</v>
      </c>
      <c r="B135" s="6">
        <v>10000</v>
      </c>
      <c r="C135">
        <v>820</v>
      </c>
      <c r="D135">
        <v>810</v>
      </c>
      <c r="E135">
        <f t="shared" si="8"/>
        <v>815</v>
      </c>
      <c r="F135" s="6">
        <f t="shared" si="6"/>
        <v>8150000</v>
      </c>
      <c r="G135" s="6">
        <f t="shared" si="9"/>
        <v>8150000</v>
      </c>
      <c r="H135" s="6">
        <v>815</v>
      </c>
      <c r="J135">
        <v>15</v>
      </c>
      <c r="K135">
        <v>15</v>
      </c>
      <c r="L135" s="7"/>
      <c r="M135" t="s">
        <v>19</v>
      </c>
    </row>
    <row r="136" spans="1:13" ht="12.75">
      <c r="A136" t="s">
        <v>159</v>
      </c>
      <c r="B136" s="6">
        <v>2217</v>
      </c>
      <c r="C136">
        <v>280</v>
      </c>
      <c r="D136">
        <v>301</v>
      </c>
      <c r="E136">
        <f t="shared" si="8"/>
        <v>290.5</v>
      </c>
      <c r="F136" s="6">
        <f t="shared" si="6"/>
        <v>644038.5</v>
      </c>
      <c r="G136" s="6">
        <f t="shared" si="9"/>
        <v>665100</v>
      </c>
      <c r="H136" s="6">
        <v>300</v>
      </c>
      <c r="J136">
        <v>5</v>
      </c>
      <c r="K136">
        <v>13</v>
      </c>
      <c r="L136" s="7"/>
      <c r="M136" t="s">
        <v>19</v>
      </c>
    </row>
    <row r="137" spans="1:15" ht="12.75">
      <c r="A137" s="10" t="s">
        <v>160</v>
      </c>
      <c r="B137" s="3" t="s">
        <v>0</v>
      </c>
      <c r="C137" s="4" t="s">
        <v>1</v>
      </c>
      <c r="D137" s="4" t="s">
        <v>2</v>
      </c>
      <c r="E137" s="4" t="s">
        <v>3</v>
      </c>
      <c r="F137" s="4" t="s">
        <v>4</v>
      </c>
      <c r="G137" s="4" t="s">
        <v>5</v>
      </c>
      <c r="H137" s="4" t="s">
        <v>6</v>
      </c>
      <c r="I137" s="4" t="s">
        <v>7</v>
      </c>
      <c r="J137" s="4" t="s">
        <v>8</v>
      </c>
      <c r="K137" s="4" t="s">
        <v>9</v>
      </c>
      <c r="L137" s="4" t="s">
        <v>10</v>
      </c>
      <c r="M137" s="4" t="s">
        <v>11</v>
      </c>
      <c r="N137" s="4" t="s">
        <v>12</v>
      </c>
      <c r="O137" s="4" t="s">
        <v>13</v>
      </c>
    </row>
    <row r="138" spans="1:13" ht="12.75">
      <c r="A138" t="s">
        <v>161</v>
      </c>
      <c r="B138" s="6">
        <v>8375</v>
      </c>
      <c r="C138">
        <v>255</v>
      </c>
      <c r="D138">
        <v>180</v>
      </c>
      <c r="E138">
        <f>(C138+D138)/2</f>
        <v>217.5</v>
      </c>
      <c r="F138" s="6">
        <f aca="true" t="shared" si="10" ref="F138:F145">E138*B138</f>
        <v>1821562.5</v>
      </c>
      <c r="G138" s="6">
        <f t="shared" si="9"/>
        <v>1507500</v>
      </c>
      <c r="H138" s="6">
        <v>180</v>
      </c>
      <c r="J138">
        <v>3.5</v>
      </c>
      <c r="K138">
        <v>10.5</v>
      </c>
      <c r="L138" s="8">
        <v>36923</v>
      </c>
      <c r="M138" t="s">
        <v>19</v>
      </c>
    </row>
    <row r="139" spans="1:14" ht="12.75">
      <c r="A139" s="1" t="s">
        <v>162</v>
      </c>
      <c r="B139" s="6">
        <v>375</v>
      </c>
      <c r="F139" s="6"/>
      <c r="G139" s="6">
        <f t="shared" si="9"/>
        <v>375</v>
      </c>
      <c r="H139" s="19"/>
      <c r="I139">
        <v>5</v>
      </c>
      <c r="M139" t="s">
        <v>19</v>
      </c>
      <c r="N139" t="s">
        <v>112</v>
      </c>
    </row>
    <row r="140" spans="1:13" ht="12.75">
      <c r="A140" s="1" t="s">
        <v>163</v>
      </c>
      <c r="B140" s="6">
        <v>78000</v>
      </c>
      <c r="C140">
        <v>398</v>
      </c>
      <c r="D140">
        <v>440</v>
      </c>
      <c r="E140">
        <f>(C140+D140)/2</f>
        <v>419</v>
      </c>
      <c r="F140" s="6">
        <f t="shared" si="10"/>
        <v>32682000</v>
      </c>
      <c r="G140" s="6">
        <f t="shared" si="9"/>
        <v>31200000</v>
      </c>
      <c r="H140" s="6">
        <v>400</v>
      </c>
      <c r="J140">
        <v>7.5</v>
      </c>
      <c r="K140">
        <v>12.5</v>
      </c>
      <c r="L140" s="8">
        <v>37012</v>
      </c>
      <c r="M140" t="s">
        <v>16</v>
      </c>
    </row>
    <row r="141" spans="1:13" ht="12.75">
      <c r="A141" s="1" t="s">
        <v>164</v>
      </c>
      <c r="B141" s="6">
        <v>60000</v>
      </c>
      <c r="C141" s="1">
        <v>644</v>
      </c>
      <c r="D141">
        <v>590</v>
      </c>
      <c r="E141">
        <f>(C141+D141)/2</f>
        <v>617</v>
      </c>
      <c r="F141" s="6">
        <f t="shared" si="10"/>
        <v>37020000</v>
      </c>
      <c r="G141" s="6">
        <f t="shared" si="9"/>
        <v>37020000</v>
      </c>
      <c r="H141" s="9">
        <v>617</v>
      </c>
      <c r="J141">
        <v>14.25</v>
      </c>
      <c r="K141">
        <v>14.25</v>
      </c>
      <c r="L141" s="8">
        <v>36892</v>
      </c>
      <c r="M141" t="s">
        <v>16</v>
      </c>
    </row>
    <row r="142" spans="1:13" ht="12.75">
      <c r="A142" s="1" t="s">
        <v>165</v>
      </c>
      <c r="B142" s="6">
        <v>10000</v>
      </c>
      <c r="C142" s="1">
        <v>920</v>
      </c>
      <c r="D142">
        <v>550</v>
      </c>
      <c r="E142">
        <f>(C142+D142)/2</f>
        <v>735</v>
      </c>
      <c r="F142" s="6">
        <f t="shared" si="10"/>
        <v>7350000</v>
      </c>
      <c r="G142" s="6">
        <f t="shared" si="9"/>
        <v>8890000</v>
      </c>
      <c r="H142" s="6">
        <v>889</v>
      </c>
      <c r="I142">
        <v>50</v>
      </c>
      <c r="L142" s="7"/>
      <c r="M142" t="s">
        <v>19</v>
      </c>
    </row>
    <row r="143" spans="1:13" ht="12.75">
      <c r="A143" s="1" t="s">
        <v>166</v>
      </c>
      <c r="B143" s="6">
        <v>29600</v>
      </c>
      <c r="E143">
        <v>397.14</v>
      </c>
      <c r="F143" s="6">
        <f t="shared" si="10"/>
        <v>11755344</v>
      </c>
      <c r="G143" s="6">
        <f t="shared" si="9"/>
        <v>29600</v>
      </c>
      <c r="H143" s="19"/>
      <c r="J143">
        <v>8.05</v>
      </c>
      <c r="K143">
        <v>8.05</v>
      </c>
      <c r="L143" s="7"/>
      <c r="M143" t="s">
        <v>19</v>
      </c>
    </row>
    <row r="144" spans="1:13" ht="12.75">
      <c r="A144" s="1" t="s">
        <v>167</v>
      </c>
      <c r="B144" s="6">
        <v>30000</v>
      </c>
      <c r="C144">
        <v>86</v>
      </c>
      <c r="D144">
        <v>52</v>
      </c>
      <c r="E144">
        <f>(C144+D144)/2</f>
        <v>69</v>
      </c>
      <c r="F144" s="6">
        <f t="shared" si="10"/>
        <v>2070000</v>
      </c>
      <c r="G144" s="6">
        <f t="shared" si="9"/>
        <v>1650000</v>
      </c>
      <c r="H144" s="6">
        <v>55</v>
      </c>
      <c r="I144">
        <v>0</v>
      </c>
      <c r="L144" s="7"/>
      <c r="M144" t="s">
        <v>16</v>
      </c>
    </row>
    <row r="145" spans="1:13" ht="12.75">
      <c r="A145" s="1" t="s">
        <v>168</v>
      </c>
      <c r="B145" s="6">
        <v>72500</v>
      </c>
      <c r="C145">
        <v>605</v>
      </c>
      <c r="D145">
        <v>570</v>
      </c>
      <c r="E145">
        <f>(C145+D145)/2</f>
        <v>587.5</v>
      </c>
      <c r="F145" s="6">
        <f t="shared" si="10"/>
        <v>42593750</v>
      </c>
      <c r="G145" s="6">
        <f t="shared" si="9"/>
        <v>39875000</v>
      </c>
      <c r="H145" s="6">
        <v>550</v>
      </c>
      <c r="J145">
        <v>10</v>
      </c>
      <c r="K145">
        <v>16</v>
      </c>
      <c r="L145" s="8">
        <v>36923</v>
      </c>
      <c r="M145" t="s">
        <v>19</v>
      </c>
    </row>
    <row r="146" spans="1:15" ht="12.75">
      <c r="A146" s="10" t="s">
        <v>169</v>
      </c>
      <c r="B146" s="3" t="s">
        <v>0</v>
      </c>
      <c r="C146" s="4" t="s">
        <v>1</v>
      </c>
      <c r="D146" s="4" t="s">
        <v>2</v>
      </c>
      <c r="E146" s="4" t="s">
        <v>3</v>
      </c>
      <c r="F146" s="4" t="s">
        <v>4</v>
      </c>
      <c r="G146" s="4" t="s">
        <v>5</v>
      </c>
      <c r="H146" s="4" t="s">
        <v>6</v>
      </c>
      <c r="I146" s="4" t="s">
        <v>7</v>
      </c>
      <c r="J146" s="4" t="s">
        <v>8</v>
      </c>
      <c r="K146" s="4" t="s">
        <v>9</v>
      </c>
      <c r="L146" s="4" t="s">
        <v>10</v>
      </c>
      <c r="M146" s="4" t="s">
        <v>11</v>
      </c>
      <c r="N146" s="4" t="s">
        <v>12</v>
      </c>
      <c r="O146" s="4" t="s">
        <v>13</v>
      </c>
    </row>
    <row r="147" spans="1:13" ht="12.75">
      <c r="A147" s="1" t="s">
        <v>170</v>
      </c>
      <c r="B147" s="6">
        <v>80000</v>
      </c>
      <c r="C147">
        <v>2170</v>
      </c>
      <c r="D147">
        <v>1880</v>
      </c>
      <c r="E147">
        <f>(C147+D147)/2</f>
        <v>2025</v>
      </c>
      <c r="F147" s="6">
        <f>E147*B147</f>
        <v>162000000</v>
      </c>
      <c r="G147" s="6">
        <f t="shared" si="9"/>
        <v>159200000</v>
      </c>
      <c r="H147" s="6">
        <v>1990</v>
      </c>
      <c r="J147">
        <v>20</v>
      </c>
      <c r="K147">
        <v>54</v>
      </c>
      <c r="L147" s="7"/>
      <c r="M147" t="s">
        <v>16</v>
      </c>
    </row>
    <row r="148" spans="1:14" ht="12.75">
      <c r="A148" s="1" t="s">
        <v>171</v>
      </c>
      <c r="B148" s="6">
        <v>6158</v>
      </c>
      <c r="F148" s="6"/>
      <c r="G148" s="6">
        <f t="shared" si="9"/>
        <v>8498040</v>
      </c>
      <c r="H148" s="6">
        <v>1380</v>
      </c>
      <c r="I148">
        <v>54</v>
      </c>
      <c r="L148" s="7"/>
      <c r="M148" t="s">
        <v>19</v>
      </c>
      <c r="N148" t="s">
        <v>112</v>
      </c>
    </row>
    <row r="149" spans="1:13" ht="12.75">
      <c r="A149" s="1" t="s">
        <v>172</v>
      </c>
      <c r="B149" s="6">
        <v>25000</v>
      </c>
      <c r="C149">
        <v>462</v>
      </c>
      <c r="D149">
        <v>400</v>
      </c>
      <c r="E149">
        <f>(C149+D149)/2</f>
        <v>431</v>
      </c>
      <c r="F149" s="6">
        <f>E149*B149</f>
        <v>10775000</v>
      </c>
      <c r="G149" s="6">
        <f t="shared" si="9"/>
        <v>10625000</v>
      </c>
      <c r="H149" s="6">
        <v>425</v>
      </c>
      <c r="J149">
        <v>5</v>
      </c>
      <c r="K149">
        <v>11</v>
      </c>
      <c r="L149" s="7"/>
      <c r="M149" t="s">
        <v>19</v>
      </c>
    </row>
    <row r="150" spans="1:14" ht="12.75">
      <c r="A150" s="1" t="s">
        <v>173</v>
      </c>
      <c r="B150" s="6">
        <v>2240</v>
      </c>
      <c r="F150" s="6"/>
      <c r="G150" s="6">
        <f t="shared" si="9"/>
        <v>638400</v>
      </c>
      <c r="H150" s="6">
        <v>285</v>
      </c>
      <c r="I150">
        <v>11</v>
      </c>
      <c r="L150" s="7"/>
      <c r="M150" t="s">
        <v>19</v>
      </c>
      <c r="N150" t="s">
        <v>112</v>
      </c>
    </row>
    <row r="151" spans="1:13" ht="12.75">
      <c r="A151" s="1" t="s">
        <v>174</v>
      </c>
      <c r="B151" s="6">
        <v>80000</v>
      </c>
      <c r="C151">
        <v>459</v>
      </c>
      <c r="D151">
        <v>400</v>
      </c>
      <c r="E151">
        <f>(C151+D151)/2</f>
        <v>429.5</v>
      </c>
      <c r="F151" s="6">
        <f>E151*B151</f>
        <v>34360000</v>
      </c>
      <c r="G151" s="6">
        <f t="shared" si="9"/>
        <v>32800000</v>
      </c>
      <c r="H151" s="6">
        <v>410</v>
      </c>
      <c r="I151">
        <v>15</v>
      </c>
      <c r="L151" s="7"/>
      <c r="M151" t="s">
        <v>19</v>
      </c>
    </row>
    <row r="152" spans="1:13" ht="12.75">
      <c r="A152" s="1" t="s">
        <v>175</v>
      </c>
      <c r="B152" s="6">
        <v>6000</v>
      </c>
      <c r="C152">
        <v>525</v>
      </c>
      <c r="D152">
        <v>400</v>
      </c>
      <c r="E152">
        <f>(C152+D152)/2</f>
        <v>462.5</v>
      </c>
      <c r="F152" s="6">
        <f>E152*B152</f>
        <v>2775000</v>
      </c>
      <c r="G152" s="6">
        <f t="shared" si="9"/>
        <v>3330000</v>
      </c>
      <c r="H152" s="6">
        <v>555</v>
      </c>
      <c r="J152">
        <v>12.5</v>
      </c>
      <c r="K152">
        <v>12.5</v>
      </c>
      <c r="L152" s="8">
        <v>36892</v>
      </c>
      <c r="M152" t="s">
        <v>19</v>
      </c>
    </row>
    <row r="153" spans="1:15" ht="12.75">
      <c r="A153" s="10" t="s">
        <v>176</v>
      </c>
      <c r="B153" s="3" t="s">
        <v>0</v>
      </c>
      <c r="C153" s="4" t="s">
        <v>1</v>
      </c>
      <c r="D153" s="4" t="s">
        <v>2</v>
      </c>
      <c r="E153" s="4" t="s">
        <v>3</v>
      </c>
      <c r="F153" s="4" t="s">
        <v>4</v>
      </c>
      <c r="G153" s="4" t="s">
        <v>5</v>
      </c>
      <c r="H153" s="4" t="s">
        <v>6</v>
      </c>
      <c r="I153" s="4" t="s">
        <v>7</v>
      </c>
      <c r="J153" s="4" t="s">
        <v>8</v>
      </c>
      <c r="K153" s="4" t="s">
        <v>9</v>
      </c>
      <c r="L153" s="4" t="s">
        <v>10</v>
      </c>
      <c r="M153" s="4" t="s">
        <v>11</v>
      </c>
      <c r="N153" s="4" t="s">
        <v>12</v>
      </c>
      <c r="O153" s="4" t="s">
        <v>13</v>
      </c>
    </row>
    <row r="154" spans="1:13" ht="12.75">
      <c r="A154" t="s">
        <v>177</v>
      </c>
      <c r="B154" s="6">
        <v>20000</v>
      </c>
      <c r="C154">
        <v>480</v>
      </c>
      <c r="D154">
        <v>460</v>
      </c>
      <c r="E154">
        <f>(C154+D154)/2</f>
        <v>470</v>
      </c>
      <c r="F154" s="6">
        <f>E154*B154</f>
        <v>9400000</v>
      </c>
      <c r="G154" s="6">
        <f t="shared" si="9"/>
        <v>9200000</v>
      </c>
      <c r="H154" s="6">
        <v>460</v>
      </c>
      <c r="I154">
        <v>25</v>
      </c>
      <c r="L154" s="7"/>
      <c r="M154" t="s">
        <v>19</v>
      </c>
    </row>
    <row r="155" spans="1:13" ht="12.75">
      <c r="A155" s="1" t="s">
        <v>178</v>
      </c>
      <c r="B155" s="6">
        <v>40000</v>
      </c>
      <c r="C155">
        <v>785</v>
      </c>
      <c r="D155">
        <v>860</v>
      </c>
      <c r="E155">
        <f>(C155+D155)/2</f>
        <v>822.5</v>
      </c>
      <c r="F155" s="6">
        <f>E155*B155</f>
        <v>32900000</v>
      </c>
      <c r="G155" s="6">
        <f t="shared" si="9"/>
        <v>33600000</v>
      </c>
      <c r="H155" s="6">
        <v>840</v>
      </c>
      <c r="J155">
        <v>12.5</v>
      </c>
      <c r="K155">
        <v>37.5</v>
      </c>
      <c r="L155" s="7"/>
      <c r="M155" t="s">
        <v>19</v>
      </c>
    </row>
    <row r="156" spans="1:15" ht="12.75">
      <c r="A156" s="10" t="s">
        <v>179</v>
      </c>
      <c r="B156" s="3" t="s">
        <v>0</v>
      </c>
      <c r="C156" s="4" t="s">
        <v>1</v>
      </c>
      <c r="D156" s="4" t="s">
        <v>2</v>
      </c>
      <c r="E156" s="4" t="s">
        <v>3</v>
      </c>
      <c r="F156" s="4" t="s">
        <v>4</v>
      </c>
      <c r="G156" s="4" t="s">
        <v>5</v>
      </c>
      <c r="H156" s="4" t="s">
        <v>6</v>
      </c>
      <c r="I156" s="4" t="s">
        <v>7</v>
      </c>
      <c r="J156" s="4" t="s">
        <v>8</v>
      </c>
      <c r="K156" s="4" t="s">
        <v>9</v>
      </c>
      <c r="L156" s="4" t="s">
        <v>10</v>
      </c>
      <c r="M156" s="4" t="s">
        <v>11</v>
      </c>
      <c r="N156" s="4" t="s">
        <v>12</v>
      </c>
      <c r="O156" s="4" t="s">
        <v>13</v>
      </c>
    </row>
    <row r="157" spans="1:13" ht="12.75">
      <c r="A157" s="1" t="s">
        <v>180</v>
      </c>
      <c r="B157" s="6">
        <v>21400</v>
      </c>
      <c r="C157">
        <v>900</v>
      </c>
      <c r="D157">
        <v>900</v>
      </c>
      <c r="E157">
        <f aca="true" t="shared" si="11" ref="E157:E171">(C157+D157)/2</f>
        <v>900</v>
      </c>
      <c r="F157" s="6">
        <f aca="true" t="shared" si="12" ref="F157:F171">E157*B157</f>
        <v>19260000</v>
      </c>
      <c r="G157" s="6">
        <f t="shared" si="9"/>
        <v>19260000</v>
      </c>
      <c r="H157" s="6">
        <v>900</v>
      </c>
      <c r="J157">
        <v>15</v>
      </c>
      <c r="K157">
        <v>25</v>
      </c>
      <c r="L157" s="7"/>
      <c r="M157" t="s">
        <v>19</v>
      </c>
    </row>
    <row r="158" spans="1:13" ht="12.75">
      <c r="A158" s="1" t="s">
        <v>181</v>
      </c>
      <c r="B158" s="6">
        <v>20000</v>
      </c>
      <c r="C158">
        <v>305</v>
      </c>
      <c r="D158">
        <v>260</v>
      </c>
      <c r="E158">
        <f t="shared" si="11"/>
        <v>282.5</v>
      </c>
      <c r="F158" s="6">
        <f t="shared" si="12"/>
        <v>5650000</v>
      </c>
      <c r="G158" s="6">
        <f t="shared" si="9"/>
        <v>5500000</v>
      </c>
      <c r="H158" s="6">
        <v>275</v>
      </c>
      <c r="I158">
        <v>7.5</v>
      </c>
      <c r="L158" s="7"/>
      <c r="M158" t="s">
        <v>19</v>
      </c>
    </row>
    <row r="159" spans="1:13" ht="12.75">
      <c r="A159" s="1" t="s">
        <v>182</v>
      </c>
      <c r="B159" s="6">
        <v>40000</v>
      </c>
      <c r="C159" s="1">
        <v>635</v>
      </c>
      <c r="D159">
        <v>555</v>
      </c>
      <c r="E159">
        <f t="shared" si="11"/>
        <v>595</v>
      </c>
      <c r="F159" s="6">
        <f t="shared" si="12"/>
        <v>23800000</v>
      </c>
      <c r="G159" s="6">
        <f t="shared" si="9"/>
        <v>24400000</v>
      </c>
      <c r="H159" s="6">
        <v>610</v>
      </c>
      <c r="J159">
        <v>10</v>
      </c>
      <c r="K159">
        <v>22.5</v>
      </c>
      <c r="L159" s="7"/>
      <c r="M159" t="s">
        <v>16</v>
      </c>
    </row>
    <row r="160" spans="1:13" ht="12.75">
      <c r="A160" s="1" t="s">
        <v>183</v>
      </c>
      <c r="B160" s="6">
        <v>336000</v>
      </c>
      <c r="C160">
        <v>1050</v>
      </c>
      <c r="D160">
        <v>1190</v>
      </c>
      <c r="E160">
        <f t="shared" si="11"/>
        <v>1120</v>
      </c>
      <c r="F160" s="6">
        <f t="shared" si="12"/>
        <v>376320000</v>
      </c>
      <c r="G160" s="6">
        <f t="shared" si="9"/>
        <v>380688000</v>
      </c>
      <c r="H160" s="6">
        <v>1133</v>
      </c>
      <c r="J160">
        <v>12.5</v>
      </c>
      <c r="K160">
        <v>48.5</v>
      </c>
      <c r="L160" s="8">
        <v>36982</v>
      </c>
      <c r="M160" t="s">
        <v>16</v>
      </c>
    </row>
    <row r="161" spans="1:14" ht="12.75">
      <c r="A161" s="1" t="s">
        <v>184</v>
      </c>
      <c r="B161" s="6">
        <v>230679</v>
      </c>
      <c r="F161" s="6"/>
      <c r="G161" s="6">
        <f t="shared" si="9"/>
        <v>185465916</v>
      </c>
      <c r="H161" s="6">
        <v>804</v>
      </c>
      <c r="I161">
        <v>46.5</v>
      </c>
      <c r="L161" s="8"/>
      <c r="M161" t="s">
        <v>16</v>
      </c>
      <c r="N161" t="s">
        <v>112</v>
      </c>
    </row>
    <row r="162" spans="1:13" ht="12.75">
      <c r="A162" s="1" t="s">
        <v>185</v>
      </c>
      <c r="B162" s="6">
        <v>26000</v>
      </c>
      <c r="C162" s="1">
        <v>1500</v>
      </c>
      <c r="D162">
        <v>1255</v>
      </c>
      <c r="E162">
        <f t="shared" si="11"/>
        <v>1377.5</v>
      </c>
      <c r="F162" s="6">
        <f t="shared" si="12"/>
        <v>35815000</v>
      </c>
      <c r="G162" s="6">
        <f t="shared" si="9"/>
        <v>36400000</v>
      </c>
      <c r="H162" s="6">
        <v>1400</v>
      </c>
      <c r="J162">
        <v>15</v>
      </c>
      <c r="K162">
        <v>45</v>
      </c>
      <c r="L162" s="8">
        <v>36982</v>
      </c>
      <c r="M162" t="s">
        <v>19</v>
      </c>
    </row>
    <row r="163" spans="1:13" ht="12.75">
      <c r="A163" s="1" t="s">
        <v>186</v>
      </c>
      <c r="B163" s="6">
        <v>6000</v>
      </c>
      <c r="C163">
        <v>1310</v>
      </c>
      <c r="D163">
        <v>1550</v>
      </c>
      <c r="E163">
        <f t="shared" si="11"/>
        <v>1430</v>
      </c>
      <c r="F163" s="6">
        <f t="shared" si="12"/>
        <v>8580000</v>
      </c>
      <c r="G163" s="6">
        <f t="shared" si="9"/>
        <v>8370000</v>
      </c>
      <c r="H163" s="6">
        <v>1395</v>
      </c>
      <c r="J163">
        <v>12.5</v>
      </c>
      <c r="K163">
        <v>62.5</v>
      </c>
      <c r="L163" s="8">
        <v>36892</v>
      </c>
      <c r="M163" t="s">
        <v>19</v>
      </c>
    </row>
    <row r="164" spans="1:14" ht="12.75">
      <c r="A164" s="1" t="s">
        <v>187</v>
      </c>
      <c r="B164" s="6">
        <v>4971</v>
      </c>
      <c r="F164" s="6"/>
      <c r="G164" s="6">
        <f t="shared" si="9"/>
        <v>4473900</v>
      </c>
      <c r="H164" s="6">
        <v>900</v>
      </c>
      <c r="I164">
        <v>55</v>
      </c>
      <c r="L164" s="8"/>
      <c r="M164" t="s">
        <v>19</v>
      </c>
      <c r="N164" t="s">
        <v>112</v>
      </c>
    </row>
    <row r="165" spans="1:14" ht="12.75">
      <c r="A165" s="1" t="s">
        <v>188</v>
      </c>
      <c r="B165" s="6">
        <v>36000</v>
      </c>
      <c r="C165">
        <v>550</v>
      </c>
      <c r="D165">
        <v>640</v>
      </c>
      <c r="E165">
        <f t="shared" si="11"/>
        <v>595</v>
      </c>
      <c r="F165" s="6">
        <f t="shared" si="12"/>
        <v>21420000</v>
      </c>
      <c r="G165" s="6">
        <f t="shared" si="9"/>
        <v>20340000</v>
      </c>
      <c r="H165" s="6">
        <v>565</v>
      </c>
      <c r="I165">
        <v>20</v>
      </c>
      <c r="L165" s="7"/>
      <c r="M165" t="s">
        <v>19</v>
      </c>
      <c r="N165" t="s">
        <v>112</v>
      </c>
    </row>
    <row r="166" spans="1:13" ht="12.75">
      <c r="A166" s="1" t="s">
        <v>189</v>
      </c>
      <c r="B166" s="6">
        <v>4000</v>
      </c>
      <c r="C166">
        <v>1725</v>
      </c>
      <c r="D166">
        <v>1549</v>
      </c>
      <c r="E166">
        <f t="shared" si="11"/>
        <v>1637</v>
      </c>
      <c r="F166" s="6">
        <f t="shared" si="12"/>
        <v>6548000</v>
      </c>
      <c r="G166" s="6">
        <f t="shared" si="9"/>
        <v>6400000</v>
      </c>
      <c r="H166" s="6">
        <v>1600</v>
      </c>
      <c r="J166">
        <v>15</v>
      </c>
      <c r="K166">
        <v>75</v>
      </c>
      <c r="L166" s="7"/>
      <c r="M166" t="s">
        <v>19</v>
      </c>
    </row>
    <row r="167" spans="1:14" ht="12.75">
      <c r="A167" s="1" t="s">
        <v>190</v>
      </c>
      <c r="B167" s="6">
        <v>2340</v>
      </c>
      <c r="F167" s="6"/>
      <c r="G167" s="6">
        <f t="shared" si="9"/>
        <v>2995200</v>
      </c>
      <c r="H167" s="6">
        <v>1280</v>
      </c>
      <c r="J167">
        <v>7.5</v>
      </c>
      <c r="K167">
        <v>67.5</v>
      </c>
      <c r="L167" s="7"/>
      <c r="M167" t="s">
        <v>19</v>
      </c>
      <c r="N167" t="s">
        <v>112</v>
      </c>
    </row>
    <row r="168" spans="1:13" ht="12.75">
      <c r="A168" s="1" t="s">
        <v>191</v>
      </c>
      <c r="B168" s="6">
        <v>15850</v>
      </c>
      <c r="C168">
        <v>575</v>
      </c>
      <c r="D168">
        <v>601</v>
      </c>
      <c r="E168">
        <f t="shared" si="11"/>
        <v>588</v>
      </c>
      <c r="F168" s="6">
        <f t="shared" si="12"/>
        <v>9319800</v>
      </c>
      <c r="G168" s="6">
        <f t="shared" si="9"/>
        <v>9510000</v>
      </c>
      <c r="H168" s="6">
        <v>600</v>
      </c>
      <c r="J168">
        <v>10.31</v>
      </c>
      <c r="K168">
        <v>19.69</v>
      </c>
      <c r="L168" s="7"/>
      <c r="M168" t="s">
        <v>19</v>
      </c>
    </row>
    <row r="169" spans="1:13" ht="12.75">
      <c r="A169" s="1" t="s">
        <v>192</v>
      </c>
      <c r="B169" s="6">
        <v>20000</v>
      </c>
      <c r="C169" s="1">
        <v>570</v>
      </c>
      <c r="D169">
        <v>510</v>
      </c>
      <c r="E169">
        <f t="shared" si="11"/>
        <v>540</v>
      </c>
      <c r="F169" s="6">
        <f t="shared" si="12"/>
        <v>10800000</v>
      </c>
      <c r="G169" s="6">
        <f t="shared" si="9"/>
        <v>10600000</v>
      </c>
      <c r="H169" s="6">
        <v>530</v>
      </c>
      <c r="J169">
        <v>10</v>
      </c>
      <c r="K169">
        <v>17.5</v>
      </c>
      <c r="L169" s="7"/>
      <c r="M169" t="s">
        <v>19</v>
      </c>
    </row>
    <row r="170" spans="1:13" ht="12.75">
      <c r="A170" s="1" t="s">
        <v>193</v>
      </c>
      <c r="B170" s="6">
        <v>12000</v>
      </c>
      <c r="C170">
        <v>470</v>
      </c>
      <c r="D170">
        <v>422</v>
      </c>
      <c r="E170">
        <f t="shared" si="11"/>
        <v>446</v>
      </c>
      <c r="F170" s="6">
        <f t="shared" si="12"/>
        <v>5352000</v>
      </c>
      <c r="G170" s="6">
        <f t="shared" si="9"/>
        <v>5448000</v>
      </c>
      <c r="H170" s="6">
        <v>454</v>
      </c>
      <c r="J170">
        <v>7.5</v>
      </c>
      <c r="K170">
        <v>14.5</v>
      </c>
      <c r="L170" s="7"/>
      <c r="M170" t="s">
        <v>19</v>
      </c>
    </row>
    <row r="171" spans="1:13" ht="12.75">
      <c r="A171" s="1" t="s">
        <v>194</v>
      </c>
      <c r="B171" s="6">
        <v>30000</v>
      </c>
      <c r="C171">
        <v>1010</v>
      </c>
      <c r="D171">
        <v>885</v>
      </c>
      <c r="E171">
        <f t="shared" si="11"/>
        <v>947.5</v>
      </c>
      <c r="F171" s="6">
        <f t="shared" si="12"/>
        <v>28425000</v>
      </c>
      <c r="G171" s="6">
        <f t="shared" si="9"/>
        <v>28500000</v>
      </c>
      <c r="H171" s="6">
        <v>950</v>
      </c>
      <c r="J171">
        <v>25</v>
      </c>
      <c r="K171">
        <v>30</v>
      </c>
      <c r="L171" s="8">
        <v>36892</v>
      </c>
      <c r="M171" t="s">
        <v>19</v>
      </c>
    </row>
    <row r="172" spans="1:14" ht="12.75">
      <c r="A172" s="1" t="s">
        <v>195</v>
      </c>
      <c r="B172" s="6">
        <v>20000</v>
      </c>
      <c r="F172" s="6"/>
      <c r="G172" s="6">
        <f t="shared" si="9"/>
        <v>19800000</v>
      </c>
      <c r="H172" s="6">
        <v>990</v>
      </c>
      <c r="J172">
        <v>25</v>
      </c>
      <c r="K172">
        <v>30</v>
      </c>
      <c r="L172" s="8">
        <v>36892</v>
      </c>
      <c r="M172" t="s">
        <v>19</v>
      </c>
      <c r="N172" t="s">
        <v>137</v>
      </c>
    </row>
    <row r="173" spans="1:15" ht="12.75">
      <c r="A173" s="10" t="s">
        <v>196</v>
      </c>
      <c r="B173" s="3" t="s">
        <v>0</v>
      </c>
      <c r="C173" s="4" t="s">
        <v>1</v>
      </c>
      <c r="D173" s="4" t="s">
        <v>2</v>
      </c>
      <c r="E173" s="4" t="s">
        <v>3</v>
      </c>
      <c r="F173" s="4" t="s">
        <v>4</v>
      </c>
      <c r="G173" s="4" t="s">
        <v>5</v>
      </c>
      <c r="H173" s="4" t="s">
        <v>6</v>
      </c>
      <c r="I173" s="4" t="s">
        <v>7</v>
      </c>
      <c r="J173" s="4" t="s">
        <v>8</v>
      </c>
      <c r="K173" s="4" t="s">
        <v>9</v>
      </c>
      <c r="L173" s="4" t="s">
        <v>10</v>
      </c>
      <c r="M173" s="4" t="s">
        <v>11</v>
      </c>
      <c r="N173" s="4" t="s">
        <v>12</v>
      </c>
      <c r="O173" s="4" t="s">
        <v>13</v>
      </c>
    </row>
    <row r="174" spans="1:13" ht="12.75">
      <c r="A174" t="s">
        <v>197</v>
      </c>
      <c r="B174" s="6">
        <v>96000</v>
      </c>
      <c r="C174">
        <v>90</v>
      </c>
      <c r="D174">
        <v>38</v>
      </c>
      <c r="E174">
        <f aca="true" t="shared" si="13" ref="E174:E189">(C174+D174)/2</f>
        <v>64</v>
      </c>
      <c r="F174" s="6">
        <f aca="true" t="shared" si="14" ref="F174:F189">E174*B174</f>
        <v>6144000</v>
      </c>
      <c r="G174" s="6">
        <f t="shared" si="9"/>
        <v>3648000</v>
      </c>
      <c r="H174" s="6">
        <v>38</v>
      </c>
      <c r="I174">
        <v>0</v>
      </c>
      <c r="L174" s="7"/>
      <c r="M174" t="s">
        <v>19</v>
      </c>
    </row>
    <row r="175" spans="1:13" ht="12.75">
      <c r="A175" t="s">
        <v>198</v>
      </c>
      <c r="B175" s="6">
        <v>30000</v>
      </c>
      <c r="C175">
        <v>755</v>
      </c>
      <c r="D175">
        <v>630</v>
      </c>
      <c r="E175">
        <f t="shared" si="13"/>
        <v>692.5</v>
      </c>
      <c r="F175" s="6">
        <f t="shared" si="14"/>
        <v>20775000</v>
      </c>
      <c r="G175" s="6">
        <f t="shared" si="9"/>
        <v>18900000</v>
      </c>
      <c r="H175" s="6">
        <v>630</v>
      </c>
      <c r="J175">
        <v>12.5</v>
      </c>
      <c r="K175">
        <v>17.5</v>
      </c>
      <c r="L175" s="7"/>
      <c r="M175" t="s">
        <v>19</v>
      </c>
    </row>
    <row r="176" spans="1:13" ht="12.75">
      <c r="A176" s="1" t="s">
        <v>199</v>
      </c>
      <c r="B176" s="6">
        <v>8000</v>
      </c>
      <c r="C176" s="1">
        <v>639</v>
      </c>
      <c r="D176">
        <v>500</v>
      </c>
      <c r="E176">
        <f t="shared" si="13"/>
        <v>569.5</v>
      </c>
      <c r="F176" s="6">
        <f t="shared" si="14"/>
        <v>4556000</v>
      </c>
      <c r="G176" s="6">
        <f t="shared" si="9"/>
        <v>4000000</v>
      </c>
      <c r="H176" s="6">
        <v>500</v>
      </c>
      <c r="I176">
        <v>30</v>
      </c>
      <c r="L176" s="7"/>
      <c r="M176" t="s">
        <v>19</v>
      </c>
    </row>
    <row r="177" spans="1:13" ht="12.75">
      <c r="A177" s="1" t="s">
        <v>200</v>
      </c>
      <c r="B177" s="6">
        <v>20000</v>
      </c>
      <c r="C177" s="1">
        <v>650</v>
      </c>
      <c r="D177">
        <v>750</v>
      </c>
      <c r="E177">
        <f t="shared" si="13"/>
        <v>700</v>
      </c>
      <c r="F177" s="6">
        <f t="shared" si="14"/>
        <v>14000000</v>
      </c>
      <c r="G177" s="6">
        <f t="shared" si="9"/>
        <v>13500000</v>
      </c>
      <c r="H177" s="6">
        <v>675</v>
      </c>
      <c r="J177">
        <v>15</v>
      </c>
      <c r="K177">
        <v>15</v>
      </c>
      <c r="L177" s="7"/>
      <c r="M177" t="s">
        <v>19</v>
      </c>
    </row>
    <row r="178" spans="1:13" ht="12.75">
      <c r="A178" t="s">
        <v>201</v>
      </c>
      <c r="B178" s="6">
        <v>20000</v>
      </c>
      <c r="C178">
        <v>405</v>
      </c>
      <c r="D178">
        <v>400</v>
      </c>
      <c r="E178">
        <f t="shared" si="13"/>
        <v>402.5</v>
      </c>
      <c r="F178" s="6">
        <f t="shared" si="14"/>
        <v>8050000</v>
      </c>
      <c r="G178" s="6">
        <f t="shared" si="9"/>
        <v>8080000</v>
      </c>
      <c r="H178" s="6">
        <v>404</v>
      </c>
      <c r="I178">
        <v>25</v>
      </c>
      <c r="L178" s="7"/>
      <c r="M178" t="s">
        <v>19</v>
      </c>
    </row>
    <row r="179" spans="1:14" ht="12.75">
      <c r="A179" t="s">
        <v>202</v>
      </c>
      <c r="B179" s="6">
        <v>1000</v>
      </c>
      <c r="F179" s="6"/>
      <c r="G179" s="6">
        <f t="shared" si="9"/>
        <v>1000</v>
      </c>
      <c r="H179" s="19"/>
      <c r="I179">
        <v>10</v>
      </c>
      <c r="L179" s="7"/>
      <c r="M179" t="s">
        <v>19</v>
      </c>
      <c r="N179" t="s">
        <v>112</v>
      </c>
    </row>
    <row r="180" spans="1:13" ht="12.75">
      <c r="A180" s="20" t="s">
        <v>203</v>
      </c>
      <c r="B180" s="6">
        <v>40000</v>
      </c>
      <c r="C180">
        <v>529</v>
      </c>
      <c r="D180">
        <v>400</v>
      </c>
      <c r="E180">
        <f t="shared" si="13"/>
        <v>464.5</v>
      </c>
      <c r="F180" s="6">
        <f t="shared" si="14"/>
        <v>18580000</v>
      </c>
      <c r="G180" s="6">
        <f t="shared" si="9"/>
        <v>18480000</v>
      </c>
      <c r="H180" s="6">
        <v>462</v>
      </c>
      <c r="I180">
        <v>0</v>
      </c>
      <c r="L180" s="8"/>
      <c r="M180" t="s">
        <v>19</v>
      </c>
    </row>
    <row r="181" spans="1:13" ht="12.75">
      <c r="A181" t="s">
        <v>204</v>
      </c>
      <c r="B181" s="6">
        <v>80000</v>
      </c>
      <c r="C181">
        <v>1636</v>
      </c>
      <c r="D181">
        <v>1160</v>
      </c>
      <c r="E181">
        <f t="shared" si="13"/>
        <v>1398</v>
      </c>
      <c r="F181" s="6">
        <f t="shared" si="14"/>
        <v>111840000</v>
      </c>
      <c r="G181" s="6">
        <f t="shared" si="9"/>
        <v>101200000</v>
      </c>
      <c r="H181" s="6">
        <v>1265</v>
      </c>
      <c r="I181">
        <v>30</v>
      </c>
      <c r="L181" s="7"/>
      <c r="M181" t="s">
        <v>16</v>
      </c>
    </row>
    <row r="182" spans="1:13" ht="12.75">
      <c r="A182" t="s">
        <v>205</v>
      </c>
      <c r="B182" s="6">
        <v>20000</v>
      </c>
      <c r="C182" s="1">
        <v>655</v>
      </c>
      <c r="D182">
        <v>525</v>
      </c>
      <c r="E182">
        <f t="shared" si="13"/>
        <v>590</v>
      </c>
      <c r="F182" s="6">
        <f t="shared" si="14"/>
        <v>11800000</v>
      </c>
      <c r="G182" s="6">
        <f t="shared" si="9"/>
        <v>12450000</v>
      </c>
      <c r="H182" s="6">
        <v>622.5</v>
      </c>
      <c r="I182">
        <v>25</v>
      </c>
      <c r="L182" s="7"/>
      <c r="M182" t="s">
        <v>19</v>
      </c>
    </row>
    <row r="183" spans="1:13" ht="12.75">
      <c r="A183" t="s">
        <v>206</v>
      </c>
      <c r="B183" s="6">
        <v>25000</v>
      </c>
      <c r="C183">
        <v>596</v>
      </c>
      <c r="D183">
        <v>631</v>
      </c>
      <c r="E183">
        <f t="shared" si="13"/>
        <v>613.5</v>
      </c>
      <c r="F183" s="6">
        <f t="shared" si="14"/>
        <v>15337500</v>
      </c>
      <c r="G183" s="6">
        <f t="shared" si="9"/>
        <v>15700000</v>
      </c>
      <c r="H183" s="6">
        <v>628</v>
      </c>
      <c r="I183">
        <v>10</v>
      </c>
      <c r="L183" s="7"/>
      <c r="M183" t="s">
        <v>19</v>
      </c>
    </row>
    <row r="184" spans="1:13" ht="12.75">
      <c r="A184" s="1" t="s">
        <v>207</v>
      </c>
      <c r="B184" s="6">
        <v>40000</v>
      </c>
      <c r="C184">
        <v>281</v>
      </c>
      <c r="D184">
        <v>230</v>
      </c>
      <c r="E184">
        <f t="shared" si="13"/>
        <v>255.5</v>
      </c>
      <c r="F184" s="6">
        <f t="shared" si="14"/>
        <v>10220000</v>
      </c>
      <c r="G184" s="6">
        <f t="shared" si="9"/>
        <v>10000000</v>
      </c>
      <c r="H184" s="6">
        <v>250</v>
      </c>
      <c r="I184">
        <v>3.51</v>
      </c>
      <c r="L184" s="7"/>
      <c r="M184" t="s">
        <v>19</v>
      </c>
    </row>
    <row r="185" spans="1:14" ht="12.75">
      <c r="A185" s="1" t="s">
        <v>208</v>
      </c>
      <c r="B185" s="6">
        <v>10000</v>
      </c>
      <c r="F185" s="6"/>
      <c r="G185" s="6">
        <f t="shared" si="9"/>
        <v>750000</v>
      </c>
      <c r="H185" s="6">
        <v>75</v>
      </c>
      <c r="I185" t="s">
        <v>69</v>
      </c>
      <c r="L185" s="7"/>
      <c r="M185" t="s">
        <v>19</v>
      </c>
      <c r="N185" t="s">
        <v>209</v>
      </c>
    </row>
    <row r="186" spans="1:15" ht="12.75">
      <c r="A186" t="s">
        <v>210</v>
      </c>
      <c r="B186" s="6">
        <v>84000</v>
      </c>
      <c r="C186">
        <v>24.5</v>
      </c>
      <c r="D186">
        <v>12.5</v>
      </c>
      <c r="E186">
        <f t="shared" si="13"/>
        <v>18.5</v>
      </c>
      <c r="F186" s="6">
        <f t="shared" si="14"/>
        <v>1554000</v>
      </c>
      <c r="G186" s="6">
        <f t="shared" si="9"/>
        <v>1092000</v>
      </c>
      <c r="H186" s="6">
        <v>13</v>
      </c>
      <c r="I186">
        <v>0</v>
      </c>
      <c r="L186" s="7"/>
      <c r="M186" t="s">
        <v>16</v>
      </c>
      <c r="O186" t="s">
        <v>39</v>
      </c>
    </row>
    <row r="187" spans="1:13" ht="12.75">
      <c r="A187" t="s">
        <v>211</v>
      </c>
      <c r="B187" s="6">
        <v>60000</v>
      </c>
      <c r="C187">
        <v>364</v>
      </c>
      <c r="D187">
        <v>290</v>
      </c>
      <c r="E187">
        <f t="shared" si="13"/>
        <v>327</v>
      </c>
      <c r="F187" s="6">
        <f t="shared" si="14"/>
        <v>19620000</v>
      </c>
      <c r="G187" s="6">
        <f t="shared" si="9"/>
        <v>20100000</v>
      </c>
      <c r="H187" s="6">
        <v>335</v>
      </c>
      <c r="I187">
        <v>16.5</v>
      </c>
      <c r="L187" s="7"/>
      <c r="M187" t="s">
        <v>16</v>
      </c>
    </row>
    <row r="188" spans="1:13" ht="12.75">
      <c r="A188" t="s">
        <v>212</v>
      </c>
      <c r="B188" s="6">
        <v>6000</v>
      </c>
      <c r="C188">
        <v>630</v>
      </c>
      <c r="D188">
        <v>500</v>
      </c>
      <c r="E188">
        <f t="shared" si="13"/>
        <v>565</v>
      </c>
      <c r="F188" s="6">
        <f t="shared" si="14"/>
        <v>3390000</v>
      </c>
      <c r="G188" s="6">
        <f t="shared" si="9"/>
        <v>3000000</v>
      </c>
      <c r="H188" s="6">
        <v>500</v>
      </c>
      <c r="I188">
        <v>31.25</v>
      </c>
      <c r="L188" s="7"/>
      <c r="M188" t="s">
        <v>19</v>
      </c>
    </row>
    <row r="189" spans="1:13" ht="12.75">
      <c r="A189" s="1" t="s">
        <v>213</v>
      </c>
      <c r="B189" s="6">
        <v>8000</v>
      </c>
      <c r="C189">
        <v>563</v>
      </c>
      <c r="D189">
        <v>540</v>
      </c>
      <c r="E189">
        <f t="shared" si="13"/>
        <v>551.5</v>
      </c>
      <c r="F189" s="6">
        <f t="shared" si="14"/>
        <v>4412000</v>
      </c>
      <c r="G189" s="6">
        <f t="shared" si="9"/>
        <v>4320000</v>
      </c>
      <c r="H189" s="6">
        <v>540</v>
      </c>
      <c r="I189" t="s">
        <v>69</v>
      </c>
      <c r="L189" s="7"/>
      <c r="M189" t="s">
        <v>19</v>
      </c>
    </row>
    <row r="190" spans="1:15" ht="12.75">
      <c r="A190" s="10" t="s">
        <v>214</v>
      </c>
      <c r="B190" s="3" t="s">
        <v>0</v>
      </c>
      <c r="C190" s="4" t="s">
        <v>1</v>
      </c>
      <c r="D190" s="4" t="s">
        <v>2</v>
      </c>
      <c r="E190" s="4" t="s">
        <v>3</v>
      </c>
      <c r="F190" s="4" t="s">
        <v>4</v>
      </c>
      <c r="G190" s="4" t="s">
        <v>5</v>
      </c>
      <c r="H190" s="4" t="s">
        <v>6</v>
      </c>
      <c r="I190" s="4" t="s">
        <v>7</v>
      </c>
      <c r="J190" s="4" t="s">
        <v>8</v>
      </c>
      <c r="K190" s="4" t="s">
        <v>9</v>
      </c>
      <c r="L190" s="4" t="s">
        <v>10</v>
      </c>
      <c r="M190" s="4" t="s">
        <v>11</v>
      </c>
      <c r="N190" s="4" t="s">
        <v>12</v>
      </c>
      <c r="O190" s="4" t="s">
        <v>13</v>
      </c>
    </row>
    <row r="191" spans="1:13" ht="12.75">
      <c r="A191" s="1" t="s">
        <v>215</v>
      </c>
      <c r="B191" s="6">
        <v>23200</v>
      </c>
      <c r="C191" s="1">
        <v>1618</v>
      </c>
      <c r="D191">
        <v>1400</v>
      </c>
      <c r="E191">
        <f>(C191+D191)/2</f>
        <v>1509</v>
      </c>
      <c r="F191" s="6">
        <f>E191*B191</f>
        <v>35008800</v>
      </c>
      <c r="G191" s="6">
        <f t="shared" si="9"/>
        <v>34452000</v>
      </c>
      <c r="H191" s="6">
        <v>1485</v>
      </c>
      <c r="J191">
        <v>15</v>
      </c>
      <c r="K191">
        <v>50</v>
      </c>
      <c r="L191" s="8">
        <v>37012</v>
      </c>
      <c r="M191" t="s">
        <v>19</v>
      </c>
    </row>
    <row r="192" spans="1:13" ht="12.75">
      <c r="A192" t="s">
        <v>216</v>
      </c>
      <c r="B192" s="6">
        <v>12000</v>
      </c>
      <c r="C192">
        <v>1150</v>
      </c>
      <c r="D192">
        <v>950</v>
      </c>
      <c r="E192">
        <f>(C192+D192)/2</f>
        <v>1050</v>
      </c>
      <c r="F192" s="6">
        <f>E192*B192</f>
        <v>12600000</v>
      </c>
      <c r="G192" s="6">
        <f t="shared" si="9"/>
        <v>11880000</v>
      </c>
      <c r="H192" s="6">
        <v>990</v>
      </c>
      <c r="J192">
        <v>17.5</v>
      </c>
      <c r="K192">
        <v>17.5</v>
      </c>
      <c r="L192" s="7"/>
      <c r="M192" t="s">
        <v>19</v>
      </c>
    </row>
    <row r="193" spans="1:13" ht="12.75">
      <c r="A193" t="s">
        <v>217</v>
      </c>
      <c r="B193" s="6">
        <v>24000</v>
      </c>
      <c r="F193" s="6"/>
      <c r="G193" s="6">
        <f t="shared" si="9"/>
        <v>31920000</v>
      </c>
      <c r="H193" s="6">
        <v>1330</v>
      </c>
      <c r="J193">
        <v>20</v>
      </c>
      <c r="K193">
        <v>20</v>
      </c>
      <c r="L193" s="7"/>
      <c r="M193" t="s">
        <v>19</v>
      </c>
    </row>
    <row r="194" spans="1:13" ht="12.75">
      <c r="A194" s="1" t="s">
        <v>218</v>
      </c>
      <c r="B194" s="6">
        <v>2400</v>
      </c>
      <c r="C194">
        <v>560</v>
      </c>
      <c r="D194">
        <v>800</v>
      </c>
      <c r="E194">
        <f>(C194+D194)/2</f>
        <v>680</v>
      </c>
      <c r="F194" s="6">
        <f>E194*B194</f>
        <v>1632000</v>
      </c>
      <c r="G194" s="6">
        <f t="shared" si="9"/>
        <v>1884000</v>
      </c>
      <c r="H194" s="6">
        <v>785</v>
      </c>
      <c r="I194" s="21">
        <v>52.1</v>
      </c>
      <c r="L194" s="7"/>
      <c r="M194" t="s">
        <v>19</v>
      </c>
    </row>
    <row r="195" spans="1:13" ht="12.75">
      <c r="A195" s="1" t="s">
        <v>219</v>
      </c>
      <c r="B195" s="6">
        <v>32000</v>
      </c>
      <c r="C195">
        <v>250</v>
      </c>
      <c r="D195">
        <v>199</v>
      </c>
      <c r="E195">
        <f>(C195+D195)/2</f>
        <v>224.5</v>
      </c>
      <c r="F195" s="6">
        <f>E195*B195</f>
        <v>7184000</v>
      </c>
      <c r="G195" s="6">
        <f t="shared" si="9"/>
        <v>6720000</v>
      </c>
      <c r="H195" s="6">
        <v>210</v>
      </c>
      <c r="I195">
        <v>5</v>
      </c>
      <c r="L195" s="7"/>
      <c r="M195" t="s">
        <v>19</v>
      </c>
    </row>
    <row r="196" spans="1:15" ht="12.75">
      <c r="A196" s="10" t="s">
        <v>220</v>
      </c>
      <c r="B196" s="3" t="s">
        <v>0</v>
      </c>
      <c r="C196" s="4" t="s">
        <v>1</v>
      </c>
      <c r="D196" s="4" t="s">
        <v>2</v>
      </c>
      <c r="E196" s="4" t="s">
        <v>3</v>
      </c>
      <c r="F196" s="4" t="s">
        <v>4</v>
      </c>
      <c r="G196" s="4" t="s">
        <v>5</v>
      </c>
      <c r="H196" s="4" t="s">
        <v>6</v>
      </c>
      <c r="I196" s="4" t="s">
        <v>7</v>
      </c>
      <c r="J196" s="4" t="s">
        <v>8</v>
      </c>
      <c r="K196" s="4" t="s">
        <v>9</v>
      </c>
      <c r="L196" s="4" t="s">
        <v>10</v>
      </c>
      <c r="M196" s="4" t="s">
        <v>11</v>
      </c>
      <c r="N196" s="4" t="s">
        <v>12</v>
      </c>
      <c r="O196" s="4" t="s">
        <v>13</v>
      </c>
    </row>
    <row r="197" spans="1:13" ht="12.75">
      <c r="A197" s="1" t="s">
        <v>221</v>
      </c>
      <c r="B197" s="6">
        <v>20000</v>
      </c>
      <c r="C197">
        <v>1080</v>
      </c>
      <c r="D197">
        <v>840</v>
      </c>
      <c r="E197">
        <f aca="true" t="shared" si="15" ref="E197:E209">(C197+D197)/2</f>
        <v>960</v>
      </c>
      <c r="F197" s="6">
        <f aca="true" t="shared" si="16" ref="F197:F209">E197*B197</f>
        <v>19200000</v>
      </c>
      <c r="G197" s="6">
        <f aca="true" t="shared" si="17" ref="G197:G260">PRODUCT(B197,H197)</f>
        <v>17400000</v>
      </c>
      <c r="H197" s="6">
        <v>870</v>
      </c>
      <c r="I197">
        <v>58.63</v>
      </c>
      <c r="L197" s="7"/>
      <c r="M197" t="s">
        <v>19</v>
      </c>
    </row>
    <row r="198" spans="1:14" ht="12.75">
      <c r="A198" s="1" t="s">
        <v>222</v>
      </c>
      <c r="B198" s="6">
        <v>16000</v>
      </c>
      <c r="F198" s="6"/>
      <c r="G198" s="6">
        <f t="shared" si="17"/>
        <v>2616000</v>
      </c>
      <c r="H198" s="6">
        <v>163.5</v>
      </c>
      <c r="I198">
        <v>12.01</v>
      </c>
      <c r="L198" s="7"/>
      <c r="M198" t="s">
        <v>19</v>
      </c>
      <c r="N198" t="s">
        <v>110</v>
      </c>
    </row>
    <row r="199" spans="1:13" ht="12.75">
      <c r="A199" t="s">
        <v>223</v>
      </c>
      <c r="B199" s="6">
        <v>24000</v>
      </c>
      <c r="C199">
        <v>650</v>
      </c>
      <c r="D199">
        <v>397</v>
      </c>
      <c r="E199">
        <f t="shared" si="15"/>
        <v>523.5</v>
      </c>
      <c r="F199" s="6">
        <f t="shared" si="16"/>
        <v>12564000</v>
      </c>
      <c r="G199" s="6">
        <f t="shared" si="17"/>
        <v>9528000</v>
      </c>
      <c r="H199" s="6">
        <v>397</v>
      </c>
      <c r="I199">
        <v>35</v>
      </c>
      <c r="L199" s="7"/>
      <c r="M199" t="s">
        <v>19</v>
      </c>
    </row>
    <row r="200" spans="1:13" ht="12.75">
      <c r="A200" t="s">
        <v>224</v>
      </c>
      <c r="B200" s="6">
        <v>40000</v>
      </c>
      <c r="C200">
        <v>1425</v>
      </c>
      <c r="D200">
        <v>975</v>
      </c>
      <c r="E200">
        <f t="shared" si="15"/>
        <v>1200</v>
      </c>
      <c r="F200" s="6">
        <f t="shared" si="16"/>
        <v>48000000</v>
      </c>
      <c r="G200" s="6">
        <f t="shared" si="17"/>
        <v>39200000</v>
      </c>
      <c r="H200" s="6">
        <v>980</v>
      </c>
      <c r="I200">
        <v>50</v>
      </c>
      <c r="L200" s="7"/>
      <c r="M200" t="s">
        <v>19</v>
      </c>
    </row>
    <row r="201" spans="1:13" ht="12.75">
      <c r="A201" t="s">
        <v>225</v>
      </c>
      <c r="B201" s="6">
        <v>22000</v>
      </c>
      <c r="C201" s="1">
        <v>1380</v>
      </c>
      <c r="D201">
        <v>1040</v>
      </c>
      <c r="E201">
        <f t="shared" si="15"/>
        <v>1210</v>
      </c>
      <c r="F201" s="6">
        <f t="shared" si="16"/>
        <v>26620000</v>
      </c>
      <c r="G201" s="6">
        <f t="shared" si="17"/>
        <v>23100000</v>
      </c>
      <c r="H201" s="6">
        <v>1050</v>
      </c>
      <c r="I201">
        <v>50</v>
      </c>
      <c r="L201" s="7"/>
      <c r="M201" t="s">
        <v>19</v>
      </c>
    </row>
    <row r="202" spans="1:13" ht="12.75">
      <c r="A202" s="22" t="s">
        <v>226</v>
      </c>
      <c r="B202" s="6">
        <v>31500</v>
      </c>
      <c r="C202">
        <v>1132</v>
      </c>
      <c r="D202">
        <v>950</v>
      </c>
      <c r="E202">
        <f t="shared" si="15"/>
        <v>1041</v>
      </c>
      <c r="F202" s="6">
        <f t="shared" si="16"/>
        <v>32791500</v>
      </c>
      <c r="G202" s="6">
        <f t="shared" si="17"/>
        <v>30555000</v>
      </c>
      <c r="H202" s="6">
        <v>970</v>
      </c>
      <c r="J202">
        <v>22.5</v>
      </c>
      <c r="K202">
        <v>22.5</v>
      </c>
      <c r="L202" s="7"/>
      <c r="M202" t="s">
        <v>19</v>
      </c>
    </row>
    <row r="203" spans="1:14" ht="12.75">
      <c r="A203" s="22" t="s">
        <v>227</v>
      </c>
      <c r="B203" s="6">
        <v>5321</v>
      </c>
      <c r="F203" s="6"/>
      <c r="G203" s="6">
        <f t="shared" si="17"/>
        <v>2554080</v>
      </c>
      <c r="H203" s="6">
        <v>480</v>
      </c>
      <c r="I203">
        <v>10</v>
      </c>
      <c r="L203" s="7"/>
      <c r="M203" t="s">
        <v>19</v>
      </c>
      <c r="N203" t="s">
        <v>112</v>
      </c>
    </row>
    <row r="204" spans="1:13" ht="12.75">
      <c r="A204" t="s">
        <v>228</v>
      </c>
      <c r="B204" s="6">
        <v>80000</v>
      </c>
      <c r="C204">
        <v>174</v>
      </c>
      <c r="D204">
        <v>115</v>
      </c>
      <c r="E204">
        <f t="shared" si="15"/>
        <v>144.5</v>
      </c>
      <c r="F204" s="6">
        <f t="shared" si="16"/>
        <v>11560000</v>
      </c>
      <c r="G204" s="6">
        <f t="shared" si="17"/>
        <v>9840000</v>
      </c>
      <c r="H204" s="6">
        <v>123</v>
      </c>
      <c r="J204">
        <v>2.5</v>
      </c>
      <c r="K204">
        <v>3.5</v>
      </c>
      <c r="L204" s="8">
        <v>36892</v>
      </c>
      <c r="M204" t="s">
        <v>19</v>
      </c>
    </row>
    <row r="205" spans="1:13" ht="12.75">
      <c r="A205" t="s">
        <v>229</v>
      </c>
      <c r="B205" s="6">
        <v>37000</v>
      </c>
      <c r="C205" s="1">
        <v>1470</v>
      </c>
      <c r="D205">
        <v>977</v>
      </c>
      <c r="E205">
        <f t="shared" si="15"/>
        <v>1223.5</v>
      </c>
      <c r="F205" s="6">
        <f t="shared" si="16"/>
        <v>45269500</v>
      </c>
      <c r="G205" s="6">
        <f t="shared" si="17"/>
        <v>36778000</v>
      </c>
      <c r="H205" s="6">
        <v>994</v>
      </c>
      <c r="J205">
        <v>25</v>
      </c>
      <c r="K205" s="21">
        <v>25</v>
      </c>
      <c r="L205" s="7"/>
      <c r="M205" t="s">
        <v>19</v>
      </c>
    </row>
    <row r="206" spans="1:13" ht="12.75">
      <c r="A206" t="s">
        <v>230</v>
      </c>
      <c r="B206" s="6">
        <v>24000</v>
      </c>
      <c r="C206">
        <v>1850</v>
      </c>
      <c r="D206">
        <v>1510</v>
      </c>
      <c r="E206">
        <f t="shared" si="15"/>
        <v>1680</v>
      </c>
      <c r="F206" s="6">
        <f t="shared" si="16"/>
        <v>40320000</v>
      </c>
      <c r="G206" s="6">
        <f t="shared" si="17"/>
        <v>38376000</v>
      </c>
      <c r="H206" s="6">
        <v>1599</v>
      </c>
      <c r="J206">
        <v>25</v>
      </c>
      <c r="K206">
        <v>65</v>
      </c>
      <c r="L206" s="7"/>
      <c r="M206" t="s">
        <v>19</v>
      </c>
    </row>
    <row r="207" spans="1:13" ht="12.75">
      <c r="A207" s="1" t="s">
        <v>231</v>
      </c>
      <c r="B207" s="6">
        <v>40000</v>
      </c>
      <c r="C207">
        <v>1950</v>
      </c>
      <c r="D207">
        <v>1530</v>
      </c>
      <c r="E207">
        <f t="shared" si="15"/>
        <v>1740</v>
      </c>
      <c r="F207" s="6">
        <f t="shared" si="16"/>
        <v>69600000</v>
      </c>
      <c r="G207" s="6">
        <f t="shared" si="17"/>
        <v>63600000</v>
      </c>
      <c r="H207" s="6">
        <v>1590</v>
      </c>
      <c r="J207">
        <v>32.5</v>
      </c>
      <c r="K207">
        <v>32.5</v>
      </c>
      <c r="L207" s="8">
        <v>37012</v>
      </c>
      <c r="M207" t="s">
        <v>19</v>
      </c>
    </row>
    <row r="208" spans="1:13" ht="12.75">
      <c r="A208" t="s">
        <v>232</v>
      </c>
      <c r="B208" s="6">
        <v>32000</v>
      </c>
      <c r="C208">
        <v>670</v>
      </c>
      <c r="D208">
        <v>530</v>
      </c>
      <c r="E208">
        <f t="shared" si="15"/>
        <v>600</v>
      </c>
      <c r="F208" s="6">
        <f t="shared" si="16"/>
        <v>19200000</v>
      </c>
      <c r="G208" s="6">
        <f t="shared" si="17"/>
        <v>18240000</v>
      </c>
      <c r="H208" s="6">
        <v>570</v>
      </c>
      <c r="I208" t="s">
        <v>69</v>
      </c>
      <c r="L208" s="7"/>
      <c r="M208" t="s">
        <v>19</v>
      </c>
    </row>
    <row r="209" spans="1:13" ht="12.75">
      <c r="A209" t="s">
        <v>233</v>
      </c>
      <c r="B209" s="6">
        <v>10000</v>
      </c>
      <c r="C209">
        <v>563</v>
      </c>
      <c r="D209">
        <v>525</v>
      </c>
      <c r="E209">
        <f t="shared" si="15"/>
        <v>544</v>
      </c>
      <c r="F209" s="6">
        <f t="shared" si="16"/>
        <v>5440000</v>
      </c>
      <c r="G209" s="6">
        <f t="shared" si="17"/>
        <v>4900000</v>
      </c>
      <c r="H209" s="6">
        <v>490</v>
      </c>
      <c r="I209" t="s">
        <v>69</v>
      </c>
      <c r="L209" s="7"/>
      <c r="M209" t="s">
        <v>19</v>
      </c>
    </row>
    <row r="210" spans="1:15" ht="12.75">
      <c r="A210" s="10" t="s">
        <v>234</v>
      </c>
      <c r="B210" s="3" t="s">
        <v>0</v>
      </c>
      <c r="C210" s="4" t="s">
        <v>1</v>
      </c>
      <c r="D210" s="4" t="s">
        <v>2</v>
      </c>
      <c r="E210" s="4" t="s">
        <v>3</v>
      </c>
      <c r="F210" s="4" t="s">
        <v>4</v>
      </c>
      <c r="G210" s="4" t="s">
        <v>5</v>
      </c>
      <c r="H210" s="4" t="s">
        <v>6</v>
      </c>
      <c r="I210" s="4" t="s">
        <v>7</v>
      </c>
      <c r="J210" s="4" t="s">
        <v>8</v>
      </c>
      <c r="K210" s="4" t="s">
        <v>9</v>
      </c>
      <c r="L210" s="4" t="s">
        <v>10</v>
      </c>
      <c r="M210" s="4" t="s">
        <v>11</v>
      </c>
      <c r="N210" s="4" t="s">
        <v>12</v>
      </c>
      <c r="O210" s="4" t="s">
        <v>13</v>
      </c>
    </row>
    <row r="211" spans="1:13" ht="12.75">
      <c r="A211" t="s">
        <v>235</v>
      </c>
      <c r="B211" s="6">
        <v>30000</v>
      </c>
      <c r="C211" s="1">
        <v>787</v>
      </c>
      <c r="D211">
        <v>612</v>
      </c>
      <c r="E211">
        <f>(C211+D211)/2</f>
        <v>699.5</v>
      </c>
      <c r="F211" s="6">
        <f>E211*B211</f>
        <v>20985000</v>
      </c>
      <c r="G211" s="6">
        <f t="shared" si="17"/>
        <v>17850000</v>
      </c>
      <c r="H211" s="6">
        <v>595</v>
      </c>
      <c r="I211">
        <v>40</v>
      </c>
      <c r="L211" s="7"/>
      <c r="M211" t="s">
        <v>16</v>
      </c>
    </row>
    <row r="212" spans="1:13" ht="12.75">
      <c r="A212" t="s">
        <v>236</v>
      </c>
      <c r="B212" s="6">
        <v>50000</v>
      </c>
      <c r="C212" s="1">
        <v>475</v>
      </c>
      <c r="D212">
        <v>556</v>
      </c>
      <c r="E212">
        <f>(C212+D212)/2</f>
        <v>515.5</v>
      </c>
      <c r="F212" s="6">
        <f>E212*B212</f>
        <v>25775000</v>
      </c>
      <c r="G212" s="6">
        <f t="shared" si="17"/>
        <v>24200000</v>
      </c>
      <c r="H212" s="6">
        <v>484</v>
      </c>
      <c r="I212">
        <v>22.5</v>
      </c>
      <c r="L212" s="7"/>
      <c r="M212" t="s">
        <v>16</v>
      </c>
    </row>
    <row r="213" spans="1:13" ht="12.75">
      <c r="A213" t="s">
        <v>237</v>
      </c>
      <c r="B213" s="6">
        <v>50000</v>
      </c>
      <c r="C213">
        <v>570</v>
      </c>
      <c r="D213">
        <v>177</v>
      </c>
      <c r="E213">
        <f>(C213+D213)/2</f>
        <v>373.5</v>
      </c>
      <c r="F213" s="6">
        <f>E213*B213</f>
        <v>18675000</v>
      </c>
      <c r="G213" s="6">
        <f t="shared" si="17"/>
        <v>1250000</v>
      </c>
      <c r="H213" s="6">
        <v>25</v>
      </c>
      <c r="I213" t="s">
        <v>69</v>
      </c>
      <c r="L213" s="7"/>
      <c r="M213" t="s">
        <v>16</v>
      </c>
    </row>
    <row r="214" spans="1:13" ht="12.75">
      <c r="A214" s="1" t="s">
        <v>238</v>
      </c>
      <c r="B214" s="23">
        <v>8000</v>
      </c>
      <c r="C214">
        <v>625</v>
      </c>
      <c r="D214">
        <v>450</v>
      </c>
      <c r="E214">
        <f>(C214+D214)/2</f>
        <v>537.5</v>
      </c>
      <c r="F214" s="6">
        <f>E214*B214</f>
        <v>4300000</v>
      </c>
      <c r="G214" s="6">
        <f t="shared" si="17"/>
        <v>4000000</v>
      </c>
      <c r="H214" s="6">
        <v>500</v>
      </c>
      <c r="I214">
        <v>25</v>
      </c>
      <c r="L214" s="7"/>
      <c r="M214" t="s">
        <v>19</v>
      </c>
    </row>
    <row r="215" spans="1:14" ht="12.75">
      <c r="A215" s="1" t="s">
        <v>239</v>
      </c>
      <c r="B215" s="6">
        <v>50000</v>
      </c>
      <c r="F215" s="6"/>
      <c r="G215" s="6">
        <f t="shared" si="17"/>
        <v>1750000</v>
      </c>
      <c r="H215" s="6">
        <v>35</v>
      </c>
      <c r="I215" t="s">
        <v>69</v>
      </c>
      <c r="L215" s="7"/>
      <c r="M215" t="s">
        <v>19</v>
      </c>
      <c r="N215" t="s">
        <v>209</v>
      </c>
    </row>
    <row r="216" spans="1:15" ht="12.75">
      <c r="A216" s="10" t="s">
        <v>240</v>
      </c>
      <c r="B216" s="3" t="s">
        <v>0</v>
      </c>
      <c r="C216" s="4" t="s">
        <v>1</v>
      </c>
      <c r="D216" s="4" t="s">
        <v>2</v>
      </c>
      <c r="E216" s="4" t="s">
        <v>3</v>
      </c>
      <c r="F216" s="4" t="s">
        <v>4</v>
      </c>
      <c r="G216" s="4" t="s">
        <v>5</v>
      </c>
      <c r="H216" s="4" t="s">
        <v>6</v>
      </c>
      <c r="I216" s="4" t="s">
        <v>7</v>
      </c>
      <c r="J216" s="4" t="s">
        <v>8</v>
      </c>
      <c r="K216" s="4" t="s">
        <v>9</v>
      </c>
      <c r="L216" s="4" t="s">
        <v>10</v>
      </c>
      <c r="M216" s="4" t="s">
        <v>11</v>
      </c>
      <c r="N216" s="4" t="s">
        <v>12</v>
      </c>
      <c r="O216" s="4" t="s">
        <v>13</v>
      </c>
    </row>
    <row r="217" spans="1:13" ht="12.75">
      <c r="A217" t="s">
        <v>241</v>
      </c>
      <c r="B217" s="6">
        <v>60000</v>
      </c>
      <c r="C217">
        <v>381</v>
      </c>
      <c r="D217">
        <v>535</v>
      </c>
      <c r="E217">
        <f aca="true" t="shared" si="18" ref="E217:E228">(C217+D217)/2</f>
        <v>458</v>
      </c>
      <c r="F217" s="6">
        <f aca="true" t="shared" si="19" ref="F217:F231">E217*B217</f>
        <v>27480000</v>
      </c>
      <c r="G217" s="6">
        <f t="shared" si="17"/>
        <v>23520000</v>
      </c>
      <c r="H217" s="6">
        <v>392</v>
      </c>
      <c r="J217">
        <v>6.25</v>
      </c>
      <c r="K217">
        <v>11.75</v>
      </c>
      <c r="L217" s="8">
        <v>37012</v>
      </c>
      <c r="M217" t="s">
        <v>16</v>
      </c>
    </row>
    <row r="218" spans="1:13" ht="12.75">
      <c r="A218" t="s">
        <v>242</v>
      </c>
      <c r="B218" s="6">
        <v>24000</v>
      </c>
      <c r="C218" s="1">
        <v>3235</v>
      </c>
      <c r="D218">
        <v>2550</v>
      </c>
      <c r="E218">
        <f t="shared" si="18"/>
        <v>2892.5</v>
      </c>
      <c r="F218" s="6">
        <f t="shared" si="19"/>
        <v>69420000</v>
      </c>
      <c r="G218" s="6">
        <f t="shared" si="17"/>
        <v>64320000</v>
      </c>
      <c r="H218" s="6">
        <v>2680</v>
      </c>
      <c r="I218">
        <v>176</v>
      </c>
      <c r="L218" s="7"/>
      <c r="M218" t="s">
        <v>19</v>
      </c>
    </row>
    <row r="219" spans="1:14" ht="12.75">
      <c r="A219" t="s">
        <v>243</v>
      </c>
      <c r="B219" s="6">
        <v>9200</v>
      </c>
      <c r="C219" s="1"/>
      <c r="F219" s="6"/>
      <c r="G219" s="6">
        <f t="shared" si="17"/>
        <v>13892000</v>
      </c>
      <c r="H219" s="6">
        <v>1510</v>
      </c>
      <c r="I219">
        <v>105.98</v>
      </c>
      <c r="L219" s="7"/>
      <c r="M219" t="s">
        <v>19</v>
      </c>
      <c r="N219" t="s">
        <v>110</v>
      </c>
    </row>
    <row r="220" spans="1:13" ht="12.75">
      <c r="A220" s="1" t="s">
        <v>244</v>
      </c>
      <c r="B220" s="6">
        <v>20000</v>
      </c>
      <c r="C220" s="1">
        <v>1370</v>
      </c>
      <c r="D220">
        <v>1005</v>
      </c>
      <c r="E220">
        <f t="shared" si="18"/>
        <v>1187.5</v>
      </c>
      <c r="F220" s="6">
        <f t="shared" si="19"/>
        <v>23750000</v>
      </c>
      <c r="G220" s="6">
        <f t="shared" si="17"/>
        <v>22420000</v>
      </c>
      <c r="H220" s="6">
        <v>1121</v>
      </c>
      <c r="J220">
        <v>8.75</v>
      </c>
      <c r="K220">
        <v>61.25</v>
      </c>
      <c r="L220" s="7"/>
      <c r="M220" t="s">
        <v>19</v>
      </c>
    </row>
    <row r="221" spans="1:13" ht="12.75">
      <c r="A221" s="1" t="s">
        <v>245</v>
      </c>
      <c r="B221" s="6">
        <v>10000</v>
      </c>
      <c r="C221" s="1">
        <v>3400</v>
      </c>
      <c r="D221">
        <v>1810</v>
      </c>
      <c r="E221">
        <f t="shared" si="18"/>
        <v>2605</v>
      </c>
      <c r="F221" s="6">
        <f t="shared" si="19"/>
        <v>26050000</v>
      </c>
      <c r="G221" s="6">
        <f t="shared" si="17"/>
        <v>19500000</v>
      </c>
      <c r="H221" s="6">
        <v>1950</v>
      </c>
      <c r="I221">
        <v>60</v>
      </c>
      <c r="L221" s="7"/>
      <c r="M221" t="s">
        <v>19</v>
      </c>
    </row>
    <row r="222" spans="1:13" ht="12.75">
      <c r="A222" s="1" t="s">
        <v>246</v>
      </c>
      <c r="B222" s="6">
        <v>32600</v>
      </c>
      <c r="C222">
        <v>629</v>
      </c>
      <c r="D222">
        <v>491</v>
      </c>
      <c r="E222">
        <f t="shared" si="18"/>
        <v>560</v>
      </c>
      <c r="F222" s="6">
        <f t="shared" si="19"/>
        <v>18256000</v>
      </c>
      <c r="G222" s="6">
        <f t="shared" si="17"/>
        <v>16300000</v>
      </c>
      <c r="H222" s="6">
        <v>500</v>
      </c>
      <c r="J222">
        <v>15</v>
      </c>
      <c r="K222">
        <v>15</v>
      </c>
      <c r="L222" s="7"/>
      <c r="M222" t="s">
        <v>19</v>
      </c>
    </row>
    <row r="223" spans="1:13" ht="12.75">
      <c r="A223" s="1" t="s">
        <v>247</v>
      </c>
      <c r="B223" s="6">
        <v>40000</v>
      </c>
      <c r="C223" s="1">
        <v>355</v>
      </c>
      <c r="D223">
        <v>570</v>
      </c>
      <c r="E223">
        <f t="shared" si="18"/>
        <v>462.5</v>
      </c>
      <c r="F223" s="6">
        <f t="shared" si="19"/>
        <v>18500000</v>
      </c>
      <c r="G223" s="6">
        <f t="shared" si="17"/>
        <v>20280000</v>
      </c>
      <c r="H223" s="6">
        <v>507</v>
      </c>
      <c r="I223">
        <v>10</v>
      </c>
      <c r="L223" s="7"/>
      <c r="M223" t="s">
        <v>19</v>
      </c>
    </row>
    <row r="224" spans="1:13" ht="12.75">
      <c r="A224" t="s">
        <v>248</v>
      </c>
      <c r="B224" s="6">
        <v>50000</v>
      </c>
      <c r="C224">
        <v>1430</v>
      </c>
      <c r="D224">
        <v>1045</v>
      </c>
      <c r="E224">
        <f t="shared" si="18"/>
        <v>1237.5</v>
      </c>
      <c r="F224" s="6">
        <f t="shared" si="19"/>
        <v>61875000</v>
      </c>
      <c r="G224" s="6">
        <f t="shared" si="17"/>
        <v>51250000</v>
      </c>
      <c r="H224" s="6">
        <v>1025</v>
      </c>
      <c r="J224">
        <v>12.5</v>
      </c>
      <c r="K224">
        <v>0</v>
      </c>
      <c r="L224" s="8">
        <v>37043</v>
      </c>
      <c r="M224" t="s">
        <v>16</v>
      </c>
    </row>
    <row r="225" spans="1:14" ht="12.75">
      <c r="A225" t="s">
        <v>249</v>
      </c>
      <c r="B225" s="6">
        <v>33180</v>
      </c>
      <c r="F225" s="6"/>
      <c r="G225" s="6">
        <f t="shared" si="17"/>
        <v>25216800</v>
      </c>
      <c r="H225" s="6">
        <v>760</v>
      </c>
      <c r="I225">
        <v>37.5</v>
      </c>
      <c r="L225" s="8"/>
      <c r="M225" t="s">
        <v>16</v>
      </c>
      <c r="N225" t="s">
        <v>112</v>
      </c>
    </row>
    <row r="226" spans="1:15" ht="12.75">
      <c r="A226" s="24" t="s">
        <v>250</v>
      </c>
      <c r="B226" s="9">
        <v>20000</v>
      </c>
      <c r="C226" s="21">
        <v>45.25</v>
      </c>
      <c r="D226" s="21">
        <v>43</v>
      </c>
      <c r="E226" s="21">
        <f t="shared" si="18"/>
        <v>44.125</v>
      </c>
      <c r="F226" s="9">
        <f t="shared" si="19"/>
        <v>882500</v>
      </c>
      <c r="G226" s="6">
        <f t="shared" si="17"/>
        <v>880000</v>
      </c>
      <c r="H226" s="9">
        <v>44</v>
      </c>
      <c r="J226">
        <v>25</v>
      </c>
      <c r="K226">
        <v>0</v>
      </c>
      <c r="L226" s="8">
        <v>36708</v>
      </c>
      <c r="M226" t="s">
        <v>19</v>
      </c>
      <c r="O226" t="s">
        <v>39</v>
      </c>
    </row>
    <row r="227" spans="1:13" ht="12.75">
      <c r="A227" t="s">
        <v>251</v>
      </c>
      <c r="B227" s="6">
        <v>125000</v>
      </c>
      <c r="C227">
        <v>115</v>
      </c>
      <c r="D227">
        <v>78</v>
      </c>
      <c r="E227">
        <f t="shared" si="18"/>
        <v>96.5</v>
      </c>
      <c r="F227" s="6">
        <f t="shared" si="19"/>
        <v>12062500</v>
      </c>
      <c r="G227" s="6">
        <f t="shared" si="17"/>
        <v>9750000</v>
      </c>
      <c r="H227" s="9">
        <v>78</v>
      </c>
      <c r="I227">
        <v>5.5</v>
      </c>
      <c r="L227" s="7"/>
      <c r="M227" t="s">
        <v>16</v>
      </c>
    </row>
    <row r="228" spans="1:13" ht="12.75">
      <c r="A228" s="1" t="s">
        <v>252</v>
      </c>
      <c r="B228" s="6">
        <v>40000</v>
      </c>
      <c r="C228" s="1">
        <v>1245</v>
      </c>
      <c r="D228">
        <v>1080</v>
      </c>
      <c r="E228">
        <f t="shared" si="18"/>
        <v>1162.5</v>
      </c>
      <c r="F228" s="6">
        <f t="shared" si="19"/>
        <v>46500000</v>
      </c>
      <c r="G228" s="6">
        <f t="shared" si="17"/>
        <v>39200000</v>
      </c>
      <c r="H228" s="6">
        <v>980</v>
      </c>
      <c r="J228">
        <v>20</v>
      </c>
      <c r="K228">
        <v>15</v>
      </c>
      <c r="L228" s="8">
        <v>37012</v>
      </c>
      <c r="M228" t="s">
        <v>19</v>
      </c>
    </row>
    <row r="229" spans="1:13" ht="12.75">
      <c r="A229" t="s">
        <v>253</v>
      </c>
      <c r="B229" s="6">
        <v>15000</v>
      </c>
      <c r="E229">
        <v>500.33</v>
      </c>
      <c r="F229" s="6">
        <f t="shared" si="19"/>
        <v>7504950</v>
      </c>
      <c r="G229" s="6">
        <f t="shared" si="17"/>
        <v>7500000</v>
      </c>
      <c r="H229" s="6">
        <v>500</v>
      </c>
      <c r="L229" s="7"/>
      <c r="M229" t="s">
        <v>19</v>
      </c>
    </row>
    <row r="230" spans="1:13" ht="12.75">
      <c r="A230" s="1" t="s">
        <v>254</v>
      </c>
      <c r="B230" s="6">
        <v>22000</v>
      </c>
      <c r="C230" s="1">
        <v>2980</v>
      </c>
      <c r="D230">
        <v>2400</v>
      </c>
      <c r="E230">
        <f>(C230+D230)/2</f>
        <v>2690</v>
      </c>
      <c r="F230" s="6">
        <f t="shared" si="19"/>
        <v>59180000</v>
      </c>
      <c r="G230" s="6">
        <f t="shared" si="17"/>
        <v>56100000</v>
      </c>
      <c r="H230" s="6">
        <v>2550</v>
      </c>
      <c r="I230">
        <v>100</v>
      </c>
      <c r="L230" s="7"/>
      <c r="M230" t="s">
        <v>19</v>
      </c>
    </row>
    <row r="231" spans="1:13" ht="12.75">
      <c r="A231" s="1" t="s">
        <v>255</v>
      </c>
      <c r="B231" s="6">
        <v>8000</v>
      </c>
      <c r="C231" s="1">
        <v>75</v>
      </c>
      <c r="D231">
        <v>140</v>
      </c>
      <c r="E231">
        <f>(C231+D231)/2</f>
        <v>107.5</v>
      </c>
      <c r="F231" s="6">
        <f t="shared" si="19"/>
        <v>860000</v>
      </c>
      <c r="G231" s="6">
        <f t="shared" si="17"/>
        <v>880000</v>
      </c>
      <c r="H231" s="6">
        <v>110</v>
      </c>
      <c r="I231">
        <v>8.5</v>
      </c>
      <c r="L231" s="7"/>
      <c r="M231" t="s">
        <v>19</v>
      </c>
    </row>
    <row r="232" spans="1:15" ht="12.75">
      <c r="A232" s="10" t="s">
        <v>256</v>
      </c>
      <c r="B232" s="3" t="s">
        <v>0</v>
      </c>
      <c r="C232" s="4" t="s">
        <v>1</v>
      </c>
      <c r="D232" s="4" t="s">
        <v>2</v>
      </c>
      <c r="E232" s="4" t="s">
        <v>3</v>
      </c>
      <c r="F232" s="4" t="s">
        <v>4</v>
      </c>
      <c r="G232" s="4" t="s">
        <v>5</v>
      </c>
      <c r="H232" s="4" t="s">
        <v>6</v>
      </c>
      <c r="I232" s="4" t="s">
        <v>7</v>
      </c>
      <c r="J232" s="4" t="s">
        <v>8</v>
      </c>
      <c r="K232" s="4" t="s">
        <v>9</v>
      </c>
      <c r="L232" s="4" t="s">
        <v>10</v>
      </c>
      <c r="M232" s="4" t="s">
        <v>11</v>
      </c>
      <c r="N232" s="4" t="s">
        <v>12</v>
      </c>
      <c r="O232" s="4" t="s">
        <v>13</v>
      </c>
    </row>
    <row r="233" spans="1:13" ht="12.75">
      <c r="A233" s="1" t="s">
        <v>257</v>
      </c>
      <c r="B233" s="6">
        <v>20000</v>
      </c>
      <c r="C233" s="1">
        <v>380</v>
      </c>
      <c r="D233">
        <v>190</v>
      </c>
      <c r="E233">
        <f aca="true" t="shared" si="20" ref="E233:E242">(C233+D233)/2</f>
        <v>285</v>
      </c>
      <c r="F233" s="6">
        <f aca="true" t="shared" si="21" ref="F233:F242">E233*B233</f>
        <v>5700000</v>
      </c>
      <c r="G233" s="6">
        <f t="shared" si="17"/>
        <v>4600000</v>
      </c>
      <c r="H233" s="6">
        <v>230</v>
      </c>
      <c r="I233">
        <v>0</v>
      </c>
      <c r="L233" s="7"/>
      <c r="M233" t="s">
        <v>19</v>
      </c>
    </row>
    <row r="234" spans="1:13" ht="12.75">
      <c r="A234" s="22" t="s">
        <v>258</v>
      </c>
      <c r="B234" s="6">
        <v>24000</v>
      </c>
      <c r="C234">
        <v>615</v>
      </c>
      <c r="D234">
        <v>460</v>
      </c>
      <c r="E234">
        <f t="shared" si="20"/>
        <v>537.5</v>
      </c>
      <c r="F234" s="6">
        <f t="shared" si="21"/>
        <v>12900000</v>
      </c>
      <c r="G234" s="6">
        <f t="shared" si="17"/>
        <v>11088000</v>
      </c>
      <c r="H234" s="6">
        <v>462</v>
      </c>
      <c r="I234">
        <v>0</v>
      </c>
      <c r="L234" s="7"/>
      <c r="M234" t="s">
        <v>19</v>
      </c>
    </row>
    <row r="235" spans="1:13" ht="12.75">
      <c r="A235" t="s">
        <v>259</v>
      </c>
      <c r="B235" s="6">
        <v>60000</v>
      </c>
      <c r="C235" s="1">
        <v>141</v>
      </c>
      <c r="D235">
        <v>180</v>
      </c>
      <c r="E235">
        <f t="shared" si="20"/>
        <v>160.5</v>
      </c>
      <c r="F235" s="6">
        <f t="shared" si="21"/>
        <v>9630000</v>
      </c>
      <c r="G235" s="6">
        <f t="shared" si="17"/>
        <v>8700000</v>
      </c>
      <c r="H235" s="6">
        <v>145</v>
      </c>
      <c r="I235">
        <v>8</v>
      </c>
      <c r="L235" s="7"/>
      <c r="M235" t="s">
        <v>19</v>
      </c>
    </row>
    <row r="236" spans="1:13" ht="12.75">
      <c r="A236" t="s">
        <v>260</v>
      </c>
      <c r="B236" s="6">
        <v>22500</v>
      </c>
      <c r="C236" s="1">
        <v>125</v>
      </c>
      <c r="D236">
        <v>80</v>
      </c>
      <c r="E236">
        <f t="shared" si="20"/>
        <v>102.5</v>
      </c>
      <c r="F236" s="6">
        <f t="shared" si="21"/>
        <v>2306250</v>
      </c>
      <c r="G236" s="6">
        <f t="shared" si="17"/>
        <v>2137500</v>
      </c>
      <c r="H236" s="6">
        <v>95</v>
      </c>
      <c r="I236">
        <v>5</v>
      </c>
      <c r="L236" s="7"/>
      <c r="M236" t="s">
        <v>19</v>
      </c>
    </row>
    <row r="237" spans="1:13" ht="12.75">
      <c r="A237" t="s">
        <v>261</v>
      </c>
      <c r="B237" s="6">
        <v>21000</v>
      </c>
      <c r="C237">
        <v>580</v>
      </c>
      <c r="D237">
        <v>259</v>
      </c>
      <c r="E237">
        <f t="shared" si="20"/>
        <v>419.5</v>
      </c>
      <c r="F237" s="6">
        <f t="shared" si="21"/>
        <v>8809500</v>
      </c>
      <c r="G237" s="6">
        <f t="shared" si="17"/>
        <v>6531000</v>
      </c>
      <c r="H237" s="6">
        <v>311</v>
      </c>
      <c r="I237">
        <v>25</v>
      </c>
      <c r="L237" s="7"/>
      <c r="M237" t="s">
        <v>19</v>
      </c>
    </row>
    <row r="238" spans="1:13" ht="12.75">
      <c r="A238" t="s">
        <v>262</v>
      </c>
      <c r="B238" s="6">
        <v>70500</v>
      </c>
      <c r="C238">
        <v>115</v>
      </c>
      <c r="D238">
        <v>76</v>
      </c>
      <c r="E238">
        <f t="shared" si="20"/>
        <v>95.5</v>
      </c>
      <c r="F238" s="6">
        <f t="shared" si="21"/>
        <v>6732750</v>
      </c>
      <c r="G238" s="6">
        <f t="shared" si="17"/>
        <v>6556500</v>
      </c>
      <c r="H238" s="9">
        <v>93</v>
      </c>
      <c r="I238">
        <v>5</v>
      </c>
      <c r="L238" s="7"/>
      <c r="M238" t="s">
        <v>16</v>
      </c>
    </row>
    <row r="239" spans="1:13" ht="12.75">
      <c r="A239" t="s">
        <v>263</v>
      </c>
      <c r="B239" s="6">
        <v>30000</v>
      </c>
      <c r="C239">
        <v>538</v>
      </c>
      <c r="D239">
        <v>160</v>
      </c>
      <c r="E239">
        <f t="shared" si="20"/>
        <v>349</v>
      </c>
      <c r="F239" s="6">
        <f t="shared" si="21"/>
        <v>10470000</v>
      </c>
      <c r="G239" s="6">
        <f t="shared" si="17"/>
        <v>4800000</v>
      </c>
      <c r="H239" s="6">
        <v>160</v>
      </c>
      <c r="I239">
        <v>0</v>
      </c>
      <c r="L239" s="7"/>
      <c r="M239" t="s">
        <v>19</v>
      </c>
    </row>
    <row r="240" spans="1:13" ht="12.75">
      <c r="A240" s="1" t="s">
        <v>264</v>
      </c>
      <c r="B240" s="6">
        <v>24000</v>
      </c>
      <c r="C240">
        <v>545</v>
      </c>
      <c r="D240">
        <v>420</v>
      </c>
      <c r="E240">
        <f t="shared" si="20"/>
        <v>482.5</v>
      </c>
      <c r="F240" s="6">
        <f t="shared" si="21"/>
        <v>11580000</v>
      </c>
      <c r="G240" s="6">
        <f t="shared" si="17"/>
        <v>10440000</v>
      </c>
      <c r="H240" s="6">
        <v>435</v>
      </c>
      <c r="I240">
        <v>30</v>
      </c>
      <c r="L240" s="7"/>
      <c r="M240" t="s">
        <v>19</v>
      </c>
    </row>
    <row r="241" spans="1:13" ht="12.75">
      <c r="A241" t="s">
        <v>265</v>
      </c>
      <c r="B241" s="6">
        <v>48000</v>
      </c>
      <c r="C241" s="1">
        <v>303</v>
      </c>
      <c r="D241">
        <v>205</v>
      </c>
      <c r="E241">
        <f t="shared" si="20"/>
        <v>254</v>
      </c>
      <c r="F241" s="6">
        <f t="shared" si="21"/>
        <v>12192000</v>
      </c>
      <c r="G241" s="6">
        <f t="shared" si="17"/>
        <v>9840000</v>
      </c>
      <c r="H241" s="6">
        <v>205</v>
      </c>
      <c r="I241">
        <v>0</v>
      </c>
      <c r="L241" s="7"/>
      <c r="M241" t="s">
        <v>19</v>
      </c>
    </row>
    <row r="242" spans="1:14" ht="12.75">
      <c r="A242" t="s">
        <v>266</v>
      </c>
      <c r="B242" s="6">
        <v>10200</v>
      </c>
      <c r="C242">
        <v>610</v>
      </c>
      <c r="D242">
        <v>65</v>
      </c>
      <c r="E242">
        <f t="shared" si="20"/>
        <v>337.5</v>
      </c>
      <c r="F242" s="6">
        <f t="shared" si="21"/>
        <v>3442500</v>
      </c>
      <c r="G242" s="6">
        <f t="shared" si="17"/>
        <v>765000</v>
      </c>
      <c r="H242" s="6">
        <v>75</v>
      </c>
      <c r="I242">
        <v>0</v>
      </c>
      <c r="L242" s="7"/>
      <c r="M242" t="s">
        <v>19</v>
      </c>
      <c r="N242" t="s">
        <v>112</v>
      </c>
    </row>
    <row r="243" spans="1:14" ht="12.75">
      <c r="A243" t="s">
        <v>267</v>
      </c>
      <c r="B243" s="6">
        <v>10200</v>
      </c>
      <c r="F243" s="6"/>
      <c r="G243" s="6">
        <f t="shared" si="17"/>
        <v>612000</v>
      </c>
      <c r="H243" s="6">
        <v>60</v>
      </c>
      <c r="I243">
        <v>0</v>
      </c>
      <c r="L243" s="7"/>
      <c r="M243" t="s">
        <v>19</v>
      </c>
      <c r="N243" t="s">
        <v>209</v>
      </c>
    </row>
    <row r="244" spans="1:15" ht="12.75">
      <c r="A244" s="10" t="s">
        <v>268</v>
      </c>
      <c r="B244" s="3" t="s">
        <v>0</v>
      </c>
      <c r="C244" s="4" t="s">
        <v>1</v>
      </c>
      <c r="D244" s="4" t="s">
        <v>2</v>
      </c>
      <c r="E244" s="4" t="s">
        <v>3</v>
      </c>
      <c r="F244" s="4" t="s">
        <v>4</v>
      </c>
      <c r="G244" s="4" t="s">
        <v>5</v>
      </c>
      <c r="H244" s="4" t="s">
        <v>6</v>
      </c>
      <c r="I244" s="4" t="s">
        <v>7</v>
      </c>
      <c r="J244" s="4" t="s">
        <v>8</v>
      </c>
      <c r="K244" s="4" t="s">
        <v>9</v>
      </c>
      <c r="L244" s="4" t="s">
        <v>10</v>
      </c>
      <c r="M244" s="4" t="s">
        <v>11</v>
      </c>
      <c r="N244" s="4" t="s">
        <v>12</v>
      </c>
      <c r="O244" s="4" t="s">
        <v>13</v>
      </c>
    </row>
    <row r="245" spans="1:13" ht="12.75">
      <c r="A245" t="s">
        <v>269</v>
      </c>
      <c r="B245" s="6">
        <v>20000</v>
      </c>
      <c r="C245" s="1">
        <v>990</v>
      </c>
      <c r="D245">
        <v>830</v>
      </c>
      <c r="E245">
        <f>(C245+D245)/2</f>
        <v>910</v>
      </c>
      <c r="F245" s="6">
        <f>E245*B245</f>
        <v>18200000</v>
      </c>
      <c r="G245" s="6">
        <f t="shared" si="17"/>
        <v>18600000</v>
      </c>
      <c r="H245" s="6">
        <v>930</v>
      </c>
      <c r="J245">
        <v>12.5</v>
      </c>
      <c r="K245">
        <v>32.5</v>
      </c>
      <c r="L245" s="8">
        <v>36892</v>
      </c>
      <c r="M245" t="s">
        <v>19</v>
      </c>
    </row>
    <row r="246" spans="1:13" ht="12.75">
      <c r="A246" s="1" t="s">
        <v>270</v>
      </c>
      <c r="B246" s="6">
        <v>6600</v>
      </c>
      <c r="C246" s="1">
        <v>790</v>
      </c>
      <c r="D246">
        <v>606</v>
      </c>
      <c r="E246">
        <f>(C246+D246)/2</f>
        <v>698</v>
      </c>
      <c r="F246" s="6">
        <f>E246*B246</f>
        <v>4606800</v>
      </c>
      <c r="G246" s="6">
        <f t="shared" si="17"/>
        <v>4052400</v>
      </c>
      <c r="H246" s="6">
        <v>614</v>
      </c>
      <c r="J246">
        <v>12.5</v>
      </c>
      <c r="K246">
        <v>17.5</v>
      </c>
      <c r="L246" s="7"/>
      <c r="M246" t="s">
        <v>19</v>
      </c>
    </row>
    <row r="247" spans="1:13" ht="12.75">
      <c r="A247" t="s">
        <v>271</v>
      </c>
      <c r="B247" s="6">
        <v>26000</v>
      </c>
      <c r="C247">
        <v>970</v>
      </c>
      <c r="D247">
        <v>750</v>
      </c>
      <c r="E247">
        <f>(C247+D247)/2</f>
        <v>860</v>
      </c>
      <c r="F247" s="6">
        <f>E247*B247</f>
        <v>22360000</v>
      </c>
      <c r="G247" s="6">
        <f t="shared" si="17"/>
        <v>20670000</v>
      </c>
      <c r="H247" s="6">
        <v>795</v>
      </c>
      <c r="J247">
        <v>10</v>
      </c>
      <c r="K247">
        <v>30</v>
      </c>
      <c r="L247" s="8">
        <v>37012</v>
      </c>
      <c r="M247" t="s">
        <v>19</v>
      </c>
    </row>
    <row r="248" spans="1:15" ht="12.75">
      <c r="A248" s="10" t="s">
        <v>272</v>
      </c>
      <c r="B248" s="3" t="s">
        <v>0</v>
      </c>
      <c r="C248" s="4" t="s">
        <v>1</v>
      </c>
      <c r="D248" s="4" t="s">
        <v>2</v>
      </c>
      <c r="E248" s="4" t="s">
        <v>3</v>
      </c>
      <c r="F248" s="4" t="s">
        <v>4</v>
      </c>
      <c r="G248" s="4" t="s">
        <v>5</v>
      </c>
      <c r="H248" s="4" t="s">
        <v>6</v>
      </c>
      <c r="I248" s="4" t="s">
        <v>7</v>
      </c>
      <c r="J248" s="4" t="s">
        <v>8</v>
      </c>
      <c r="K248" s="4" t="s">
        <v>9</v>
      </c>
      <c r="L248" s="4" t="s">
        <v>10</v>
      </c>
      <c r="M248" s="4" t="s">
        <v>11</v>
      </c>
      <c r="N248" s="4" t="s">
        <v>12</v>
      </c>
      <c r="O248" s="4" t="s">
        <v>13</v>
      </c>
    </row>
    <row r="249" spans="1:13" ht="12.75">
      <c r="A249" t="s">
        <v>273</v>
      </c>
      <c r="B249" s="6">
        <v>7200</v>
      </c>
      <c r="E249">
        <v>396.65</v>
      </c>
      <c r="F249" s="6">
        <f aca="true" t="shared" si="22" ref="F249:F255">E249*B249</f>
        <v>2855880</v>
      </c>
      <c r="G249" s="6">
        <f t="shared" si="17"/>
        <v>4320000</v>
      </c>
      <c r="H249" s="6">
        <v>600</v>
      </c>
      <c r="I249" t="s">
        <v>69</v>
      </c>
      <c r="L249" s="7"/>
      <c r="M249" t="s">
        <v>19</v>
      </c>
    </row>
    <row r="250" spans="1:13" ht="12.75">
      <c r="A250" s="1" t="s">
        <v>274</v>
      </c>
      <c r="B250" s="6">
        <v>20000</v>
      </c>
      <c r="C250">
        <v>860</v>
      </c>
      <c r="D250">
        <v>476</v>
      </c>
      <c r="E250">
        <f aca="true" t="shared" si="23" ref="E250:E255">(C250+D250)/2</f>
        <v>668</v>
      </c>
      <c r="F250" s="6">
        <f t="shared" si="22"/>
        <v>13360000</v>
      </c>
      <c r="G250" s="6">
        <f t="shared" si="17"/>
        <v>9520000</v>
      </c>
      <c r="H250" s="6">
        <v>476</v>
      </c>
      <c r="J250">
        <v>10</v>
      </c>
      <c r="K250">
        <v>22</v>
      </c>
      <c r="L250" s="8">
        <v>37012</v>
      </c>
      <c r="M250" t="s">
        <v>19</v>
      </c>
    </row>
    <row r="251" spans="1:13" ht="12.75">
      <c r="A251" s="1" t="s">
        <v>275</v>
      </c>
      <c r="B251" s="6">
        <v>25000</v>
      </c>
      <c r="C251">
        <v>1245</v>
      </c>
      <c r="D251">
        <v>1080</v>
      </c>
      <c r="E251">
        <f t="shared" si="23"/>
        <v>1162.5</v>
      </c>
      <c r="F251" s="6">
        <f t="shared" si="22"/>
        <v>29062500</v>
      </c>
      <c r="G251" s="6">
        <f t="shared" si="17"/>
        <v>27500000</v>
      </c>
      <c r="H251" s="6">
        <v>1100</v>
      </c>
      <c r="J251">
        <v>20</v>
      </c>
      <c r="K251">
        <v>30</v>
      </c>
      <c r="L251" s="8"/>
      <c r="M251" t="s">
        <v>19</v>
      </c>
    </row>
    <row r="252" spans="1:13" ht="12.75">
      <c r="A252" s="1" t="s">
        <v>276</v>
      </c>
      <c r="B252" s="6">
        <v>32800</v>
      </c>
      <c r="C252">
        <v>430</v>
      </c>
      <c r="D252">
        <v>480</v>
      </c>
      <c r="E252">
        <f t="shared" si="23"/>
        <v>455</v>
      </c>
      <c r="F252" s="6">
        <f t="shared" si="22"/>
        <v>14924000</v>
      </c>
      <c r="G252" s="6">
        <f t="shared" si="17"/>
        <v>14727200</v>
      </c>
      <c r="H252" s="6">
        <v>449</v>
      </c>
      <c r="J252">
        <v>11.25</v>
      </c>
      <c r="K252">
        <v>11.25</v>
      </c>
      <c r="L252" s="7"/>
      <c r="M252" t="s">
        <v>19</v>
      </c>
    </row>
    <row r="253" spans="1:13" ht="12.75">
      <c r="A253" s="1" t="s">
        <v>277</v>
      </c>
      <c r="B253" s="6">
        <v>80000</v>
      </c>
      <c r="C253">
        <v>378</v>
      </c>
      <c r="D253">
        <v>300</v>
      </c>
      <c r="E253">
        <f t="shared" si="23"/>
        <v>339</v>
      </c>
      <c r="F253" s="6">
        <f t="shared" si="22"/>
        <v>27120000</v>
      </c>
      <c r="G253" s="6">
        <f t="shared" si="17"/>
        <v>24720000</v>
      </c>
      <c r="H253" s="6">
        <v>309</v>
      </c>
      <c r="J253">
        <v>9</v>
      </c>
      <c r="K253">
        <v>7</v>
      </c>
      <c r="L253" s="7"/>
      <c r="M253" t="s">
        <v>16</v>
      </c>
    </row>
    <row r="254" spans="1:13" ht="12.75">
      <c r="A254" s="1" t="s">
        <v>278</v>
      </c>
      <c r="B254" s="6">
        <v>10000</v>
      </c>
      <c r="C254">
        <v>720</v>
      </c>
      <c r="D254">
        <v>550</v>
      </c>
      <c r="E254">
        <f t="shared" si="23"/>
        <v>635</v>
      </c>
      <c r="F254" s="6">
        <f t="shared" si="22"/>
        <v>6350000</v>
      </c>
      <c r="G254" s="6">
        <f t="shared" si="17"/>
        <v>6425000</v>
      </c>
      <c r="H254" s="6">
        <v>642.5</v>
      </c>
      <c r="J254">
        <v>10</v>
      </c>
      <c r="K254">
        <v>40</v>
      </c>
      <c r="L254" s="8">
        <v>37012</v>
      </c>
      <c r="M254" t="s">
        <v>19</v>
      </c>
    </row>
    <row r="255" spans="1:13" ht="12.75">
      <c r="A255" s="1" t="s">
        <v>279</v>
      </c>
      <c r="B255" s="6">
        <v>120000</v>
      </c>
      <c r="C255">
        <v>595</v>
      </c>
      <c r="D255">
        <v>500</v>
      </c>
      <c r="E255">
        <f t="shared" si="23"/>
        <v>547.5</v>
      </c>
      <c r="F255" s="6">
        <f t="shared" si="22"/>
        <v>65700000</v>
      </c>
      <c r="G255" s="6">
        <f t="shared" si="17"/>
        <v>62160000</v>
      </c>
      <c r="H255" s="6">
        <v>518</v>
      </c>
      <c r="J255">
        <v>7.5</v>
      </c>
      <c r="K255">
        <v>15</v>
      </c>
      <c r="L255" s="7"/>
      <c r="M255" t="s">
        <v>16</v>
      </c>
    </row>
    <row r="256" spans="1:13" ht="12.75">
      <c r="A256" s="1" t="s">
        <v>280</v>
      </c>
      <c r="B256" s="6">
        <v>6000</v>
      </c>
      <c r="F256" s="6"/>
      <c r="G256" s="6">
        <f t="shared" si="17"/>
        <v>6000</v>
      </c>
      <c r="H256" s="19"/>
      <c r="I256">
        <v>20</v>
      </c>
      <c r="L256" s="7"/>
      <c r="M256" t="s">
        <v>19</v>
      </c>
    </row>
    <row r="257" spans="1:15" ht="12.75">
      <c r="A257" s="10" t="s">
        <v>281</v>
      </c>
      <c r="B257" s="3" t="s">
        <v>0</v>
      </c>
      <c r="C257" s="4" t="s">
        <v>1</v>
      </c>
      <c r="D257" s="4" t="s">
        <v>2</v>
      </c>
      <c r="E257" s="4" t="s">
        <v>3</v>
      </c>
      <c r="F257" s="4" t="s">
        <v>4</v>
      </c>
      <c r="G257" s="4" t="s">
        <v>5</v>
      </c>
      <c r="H257" s="4" t="s">
        <v>6</v>
      </c>
      <c r="I257" s="4" t="s">
        <v>7</v>
      </c>
      <c r="J257" s="4" t="s">
        <v>8</v>
      </c>
      <c r="K257" s="4" t="s">
        <v>9</v>
      </c>
      <c r="L257" s="4" t="s">
        <v>10</v>
      </c>
      <c r="M257" s="4" t="s">
        <v>11</v>
      </c>
      <c r="N257" s="4" t="s">
        <v>12</v>
      </c>
      <c r="O257" s="4" t="s">
        <v>13</v>
      </c>
    </row>
    <row r="258" spans="1:13" ht="12.75">
      <c r="A258" t="s">
        <v>282</v>
      </c>
      <c r="B258" s="6">
        <v>300000</v>
      </c>
      <c r="C258">
        <v>348</v>
      </c>
      <c r="D258">
        <v>146</v>
      </c>
      <c r="E258">
        <f aca="true" t="shared" si="24" ref="E258:E279">(C258+D258)/2</f>
        <v>247</v>
      </c>
      <c r="F258" s="6">
        <f aca="true" t="shared" si="25" ref="F258:F282">E258*B258</f>
        <v>74100000</v>
      </c>
      <c r="G258" s="6">
        <f t="shared" si="17"/>
        <v>44400000</v>
      </c>
      <c r="H258" s="6">
        <v>148</v>
      </c>
      <c r="J258">
        <v>5</v>
      </c>
      <c r="K258">
        <v>10</v>
      </c>
      <c r="L258" s="7"/>
      <c r="M258" t="s">
        <v>16</v>
      </c>
    </row>
    <row r="259" spans="1:13" ht="12.75">
      <c r="A259" t="s">
        <v>283</v>
      </c>
      <c r="B259" s="6">
        <v>10000</v>
      </c>
      <c r="C259">
        <v>980</v>
      </c>
      <c r="D259">
        <v>850</v>
      </c>
      <c r="E259">
        <f t="shared" si="24"/>
        <v>915</v>
      </c>
      <c r="F259" s="6">
        <f t="shared" si="25"/>
        <v>9150000</v>
      </c>
      <c r="G259" s="6">
        <f t="shared" si="17"/>
        <v>9300000</v>
      </c>
      <c r="H259" s="6">
        <v>930</v>
      </c>
      <c r="I259">
        <v>25</v>
      </c>
      <c r="L259" s="7"/>
      <c r="M259" t="s">
        <v>19</v>
      </c>
    </row>
    <row r="260" spans="1:14" ht="12.75">
      <c r="A260" t="s">
        <v>284</v>
      </c>
      <c r="B260" s="6">
        <v>4000</v>
      </c>
      <c r="F260" s="6"/>
      <c r="G260" s="6">
        <f t="shared" si="17"/>
        <v>2900000</v>
      </c>
      <c r="H260" s="6">
        <v>725</v>
      </c>
      <c r="I260" t="s">
        <v>69</v>
      </c>
      <c r="L260" s="7"/>
      <c r="M260" t="s">
        <v>19</v>
      </c>
      <c r="N260" t="s">
        <v>110</v>
      </c>
    </row>
    <row r="261" spans="1:13" ht="12.75">
      <c r="A261" t="s">
        <v>285</v>
      </c>
      <c r="B261" s="6">
        <v>10000</v>
      </c>
      <c r="C261" s="1">
        <v>630</v>
      </c>
      <c r="D261">
        <v>145</v>
      </c>
      <c r="E261">
        <f t="shared" si="24"/>
        <v>387.5</v>
      </c>
      <c r="F261" s="6">
        <f t="shared" si="25"/>
        <v>3875000</v>
      </c>
      <c r="G261" s="6">
        <f aca="true" t="shared" si="26" ref="G261:G324">PRODUCT(B261,H261)</f>
        <v>1510000</v>
      </c>
      <c r="H261" s="6">
        <v>151</v>
      </c>
      <c r="J261">
        <v>10</v>
      </c>
      <c r="K261" s="11"/>
      <c r="L261" s="8">
        <v>36708</v>
      </c>
      <c r="M261" t="s">
        <v>19</v>
      </c>
    </row>
    <row r="262" spans="1:13" ht="12.75">
      <c r="A262" s="1" t="s">
        <v>286</v>
      </c>
      <c r="B262" s="6">
        <v>64000</v>
      </c>
      <c r="C262">
        <v>1274</v>
      </c>
      <c r="D262">
        <v>650</v>
      </c>
      <c r="E262">
        <f t="shared" si="24"/>
        <v>962</v>
      </c>
      <c r="F262" s="6">
        <f t="shared" si="25"/>
        <v>61568000</v>
      </c>
      <c r="G262" s="6">
        <f t="shared" si="26"/>
        <v>44160000</v>
      </c>
      <c r="H262" s="6">
        <v>690</v>
      </c>
      <c r="I262">
        <v>30</v>
      </c>
      <c r="L262" s="7"/>
      <c r="M262" t="s">
        <v>16</v>
      </c>
    </row>
    <row r="263" spans="1:13" ht="12.75">
      <c r="A263" s="1" t="s">
        <v>287</v>
      </c>
      <c r="B263" s="6">
        <v>120000</v>
      </c>
      <c r="C263">
        <v>535</v>
      </c>
      <c r="D263">
        <v>326</v>
      </c>
      <c r="E263">
        <f t="shared" si="24"/>
        <v>430.5</v>
      </c>
      <c r="F263" s="6">
        <f t="shared" si="25"/>
        <v>51660000</v>
      </c>
      <c r="G263" s="6">
        <f t="shared" si="26"/>
        <v>40800000</v>
      </c>
      <c r="H263" s="6">
        <v>340</v>
      </c>
      <c r="I263">
        <v>10</v>
      </c>
      <c r="L263" s="7"/>
      <c r="M263" t="s">
        <v>16</v>
      </c>
    </row>
    <row r="264" spans="1:14" ht="12.75">
      <c r="A264" s="1" t="s">
        <v>288</v>
      </c>
      <c r="B264" s="6">
        <v>18052</v>
      </c>
      <c r="F264" s="6"/>
      <c r="G264" s="6">
        <f t="shared" si="26"/>
        <v>18052</v>
      </c>
      <c r="H264" s="19"/>
      <c r="I264" t="s">
        <v>69</v>
      </c>
      <c r="L264" s="7"/>
      <c r="M264" t="s">
        <v>19</v>
      </c>
      <c r="N264" t="s">
        <v>112</v>
      </c>
    </row>
    <row r="265" spans="1:13" ht="12.75">
      <c r="A265" s="1" t="s">
        <v>289</v>
      </c>
      <c r="B265" s="6">
        <v>100000</v>
      </c>
      <c r="C265">
        <v>375</v>
      </c>
      <c r="D265">
        <v>642</v>
      </c>
      <c r="E265">
        <f t="shared" si="24"/>
        <v>508.5</v>
      </c>
      <c r="F265" s="6">
        <f t="shared" si="25"/>
        <v>50850000</v>
      </c>
      <c r="G265" s="6">
        <f t="shared" si="26"/>
        <v>60000000</v>
      </c>
      <c r="H265" s="6">
        <v>600</v>
      </c>
      <c r="I265" t="s">
        <v>69</v>
      </c>
      <c r="L265" s="7"/>
      <c r="M265" t="s">
        <v>16</v>
      </c>
    </row>
    <row r="266" spans="1:13" ht="12.75">
      <c r="A266" s="1" t="s">
        <v>290</v>
      </c>
      <c r="B266" s="6">
        <v>34000</v>
      </c>
      <c r="C266">
        <v>2195</v>
      </c>
      <c r="D266">
        <v>1402</v>
      </c>
      <c r="E266">
        <f t="shared" si="24"/>
        <v>1798.5</v>
      </c>
      <c r="F266" s="6">
        <f t="shared" si="25"/>
        <v>61149000</v>
      </c>
      <c r="G266" s="6">
        <f t="shared" si="26"/>
        <v>47668000</v>
      </c>
      <c r="H266" s="6">
        <v>1402</v>
      </c>
      <c r="J266">
        <v>25</v>
      </c>
      <c r="K266">
        <v>40</v>
      </c>
      <c r="L266" s="7"/>
      <c r="M266" t="s">
        <v>16</v>
      </c>
    </row>
    <row r="267" spans="1:14" ht="12.75">
      <c r="A267" s="1" t="s">
        <v>291</v>
      </c>
      <c r="B267" s="6">
        <v>19280</v>
      </c>
      <c r="F267" s="6"/>
      <c r="G267" s="6">
        <f t="shared" si="26"/>
        <v>17352000</v>
      </c>
      <c r="H267" s="6">
        <v>900</v>
      </c>
      <c r="I267">
        <v>40</v>
      </c>
      <c r="L267" s="7"/>
      <c r="M267" t="s">
        <v>16</v>
      </c>
      <c r="N267" t="s">
        <v>112</v>
      </c>
    </row>
    <row r="268" spans="1:13" ht="12.75">
      <c r="A268" s="1" t="s">
        <v>292</v>
      </c>
      <c r="B268" s="6">
        <v>200000</v>
      </c>
      <c r="C268">
        <v>133</v>
      </c>
      <c r="D268">
        <v>60</v>
      </c>
      <c r="E268">
        <f t="shared" si="24"/>
        <v>96.5</v>
      </c>
      <c r="F268" s="6">
        <f t="shared" si="25"/>
        <v>19300000</v>
      </c>
      <c r="G268" s="6">
        <f t="shared" si="26"/>
        <v>14400000</v>
      </c>
      <c r="H268" s="6">
        <v>72</v>
      </c>
      <c r="I268" t="s">
        <v>69</v>
      </c>
      <c r="L268" s="7"/>
      <c r="M268" t="s">
        <v>16</v>
      </c>
    </row>
    <row r="269" spans="1:13" ht="12.75">
      <c r="A269" s="1" t="s">
        <v>293</v>
      </c>
      <c r="B269" s="6">
        <v>62000</v>
      </c>
      <c r="C269">
        <v>765</v>
      </c>
      <c r="D269">
        <v>370</v>
      </c>
      <c r="E269">
        <f t="shared" si="24"/>
        <v>567.5</v>
      </c>
      <c r="F269" s="6">
        <f t="shared" si="25"/>
        <v>35185000</v>
      </c>
      <c r="G269" s="6">
        <f t="shared" si="26"/>
        <v>25730000</v>
      </c>
      <c r="H269" s="6">
        <v>415</v>
      </c>
      <c r="I269" t="s">
        <v>69</v>
      </c>
      <c r="L269" s="7"/>
      <c r="M269" t="s">
        <v>16</v>
      </c>
    </row>
    <row r="270" spans="1:13" ht="12.75">
      <c r="A270" s="1" t="s">
        <v>294</v>
      </c>
      <c r="B270" s="6">
        <v>6000</v>
      </c>
      <c r="C270">
        <v>1249</v>
      </c>
      <c r="D270">
        <v>850</v>
      </c>
      <c r="E270">
        <f t="shared" si="24"/>
        <v>1049.5</v>
      </c>
      <c r="F270" s="6">
        <f t="shared" si="25"/>
        <v>6297000</v>
      </c>
      <c r="G270" s="6">
        <f t="shared" si="26"/>
        <v>5388000</v>
      </c>
      <c r="H270" s="6">
        <v>898</v>
      </c>
      <c r="J270">
        <v>15</v>
      </c>
      <c r="K270">
        <v>26.25</v>
      </c>
      <c r="L270" s="7"/>
      <c r="M270" t="s">
        <v>19</v>
      </c>
    </row>
    <row r="271" spans="1:13" ht="12.75">
      <c r="A271" t="s">
        <v>295</v>
      </c>
      <c r="B271" s="6">
        <v>8000</v>
      </c>
      <c r="C271" s="1">
        <v>440</v>
      </c>
      <c r="D271">
        <v>375</v>
      </c>
      <c r="E271">
        <f t="shared" si="24"/>
        <v>407.5</v>
      </c>
      <c r="F271" s="6">
        <f t="shared" si="25"/>
        <v>3260000</v>
      </c>
      <c r="G271" s="6">
        <f t="shared" si="26"/>
        <v>3000000</v>
      </c>
      <c r="H271" s="6">
        <v>375</v>
      </c>
      <c r="J271" s="11"/>
      <c r="K271">
        <v>5</v>
      </c>
      <c r="L271" s="7"/>
      <c r="M271" t="s">
        <v>19</v>
      </c>
    </row>
    <row r="272" spans="1:13" ht="12.75">
      <c r="A272" t="s">
        <v>296</v>
      </c>
      <c r="B272" s="6">
        <v>49500</v>
      </c>
      <c r="C272" s="1">
        <v>343</v>
      </c>
      <c r="D272">
        <v>220</v>
      </c>
      <c r="E272">
        <f t="shared" si="24"/>
        <v>281.5</v>
      </c>
      <c r="F272" s="6">
        <f t="shared" si="25"/>
        <v>13934250</v>
      </c>
      <c r="G272" s="6">
        <f t="shared" si="26"/>
        <v>12870000</v>
      </c>
      <c r="H272" s="6">
        <v>260</v>
      </c>
      <c r="I272">
        <v>3.437</v>
      </c>
      <c r="L272" s="7"/>
      <c r="M272" t="s">
        <v>19</v>
      </c>
    </row>
    <row r="273" spans="1:13" ht="12.75">
      <c r="A273" t="s">
        <v>297</v>
      </c>
      <c r="B273" s="6">
        <v>16000</v>
      </c>
      <c r="C273">
        <v>674</v>
      </c>
      <c r="D273">
        <v>340</v>
      </c>
      <c r="E273">
        <f t="shared" si="24"/>
        <v>507</v>
      </c>
      <c r="F273" s="6">
        <f t="shared" si="25"/>
        <v>8112000</v>
      </c>
      <c r="G273" s="6">
        <f t="shared" si="26"/>
        <v>6240000</v>
      </c>
      <c r="H273" s="6">
        <v>390</v>
      </c>
      <c r="I273" t="s">
        <v>69</v>
      </c>
      <c r="L273" s="7"/>
      <c r="M273" t="s">
        <v>19</v>
      </c>
    </row>
    <row r="274" spans="1:13" ht="12.75">
      <c r="A274" s="1" t="s">
        <v>298</v>
      </c>
      <c r="B274" s="6">
        <v>29385</v>
      </c>
      <c r="C274">
        <v>1200</v>
      </c>
      <c r="D274">
        <v>675</v>
      </c>
      <c r="E274">
        <f t="shared" si="24"/>
        <v>937.5</v>
      </c>
      <c r="F274" s="6">
        <f t="shared" si="25"/>
        <v>27548437.5</v>
      </c>
      <c r="G274" s="6">
        <f t="shared" si="26"/>
        <v>20040570</v>
      </c>
      <c r="H274" s="6">
        <v>682</v>
      </c>
      <c r="I274">
        <v>35</v>
      </c>
      <c r="L274" s="7"/>
      <c r="M274" t="s">
        <v>19</v>
      </c>
    </row>
    <row r="275" spans="1:13" ht="12.75">
      <c r="A275" t="s">
        <v>299</v>
      </c>
      <c r="B275" s="6">
        <v>25000</v>
      </c>
      <c r="C275">
        <v>661</v>
      </c>
      <c r="D275">
        <v>610</v>
      </c>
      <c r="E275">
        <f t="shared" si="24"/>
        <v>635.5</v>
      </c>
      <c r="F275" s="6">
        <f t="shared" si="25"/>
        <v>15887500</v>
      </c>
      <c r="G275" s="6">
        <f t="shared" si="26"/>
        <v>15300000</v>
      </c>
      <c r="H275" s="6">
        <v>612</v>
      </c>
      <c r="I275">
        <v>12.5</v>
      </c>
      <c r="L275" s="7"/>
      <c r="M275" t="s">
        <v>19</v>
      </c>
    </row>
    <row r="276" spans="1:14" ht="12.75">
      <c r="A276" t="s">
        <v>300</v>
      </c>
      <c r="B276" s="6">
        <v>6200</v>
      </c>
      <c r="C276">
        <v>494</v>
      </c>
      <c r="D276">
        <v>465</v>
      </c>
      <c r="E276">
        <f t="shared" si="24"/>
        <v>479.5</v>
      </c>
      <c r="F276" s="6">
        <f t="shared" si="25"/>
        <v>2972900</v>
      </c>
      <c r="G276" s="6">
        <f t="shared" si="26"/>
        <v>2883000</v>
      </c>
      <c r="H276" s="6">
        <v>465</v>
      </c>
      <c r="I276">
        <v>10</v>
      </c>
      <c r="L276" s="7"/>
      <c r="M276" t="s">
        <v>19</v>
      </c>
      <c r="N276" t="s">
        <v>137</v>
      </c>
    </row>
    <row r="277" spans="1:13" ht="12.75">
      <c r="A277" t="s">
        <v>301</v>
      </c>
      <c r="B277" s="6">
        <v>2800</v>
      </c>
      <c r="F277" s="6"/>
      <c r="G277" s="6">
        <f t="shared" si="26"/>
        <v>1393000</v>
      </c>
      <c r="H277" s="6">
        <v>497.5</v>
      </c>
      <c r="I277">
        <v>10</v>
      </c>
      <c r="L277" s="7"/>
      <c r="M277" t="s">
        <v>19</v>
      </c>
    </row>
    <row r="278" spans="1:13" ht="12.75">
      <c r="A278" t="s">
        <v>302</v>
      </c>
      <c r="B278" s="6">
        <v>28000</v>
      </c>
      <c r="C278">
        <v>360</v>
      </c>
      <c r="D278">
        <v>410</v>
      </c>
      <c r="E278">
        <f t="shared" si="24"/>
        <v>385</v>
      </c>
      <c r="F278" s="6">
        <f t="shared" si="25"/>
        <v>10780000</v>
      </c>
      <c r="G278" s="6">
        <f t="shared" si="26"/>
        <v>11340000</v>
      </c>
      <c r="H278" s="6">
        <v>405</v>
      </c>
      <c r="I278" t="s">
        <v>69</v>
      </c>
      <c r="L278" s="7"/>
      <c r="M278" t="s">
        <v>19</v>
      </c>
    </row>
    <row r="279" spans="1:13" ht="12.75">
      <c r="A279" t="s">
        <v>303</v>
      </c>
      <c r="B279" s="6">
        <v>8500</v>
      </c>
      <c r="C279">
        <v>450</v>
      </c>
      <c r="D279">
        <v>450</v>
      </c>
      <c r="E279">
        <f t="shared" si="24"/>
        <v>450</v>
      </c>
      <c r="F279" s="6">
        <f t="shared" si="25"/>
        <v>3825000</v>
      </c>
      <c r="G279" s="6">
        <f t="shared" si="26"/>
        <v>3825000</v>
      </c>
      <c r="H279" s="6">
        <v>450</v>
      </c>
      <c r="J279">
        <v>0</v>
      </c>
      <c r="K279">
        <v>11</v>
      </c>
      <c r="L279" s="7"/>
      <c r="M279" t="s">
        <v>19</v>
      </c>
    </row>
    <row r="280" spans="1:13" ht="12.75">
      <c r="A280" t="s">
        <v>304</v>
      </c>
      <c r="B280" s="6">
        <v>30000</v>
      </c>
      <c r="C280" s="1"/>
      <c r="E280">
        <v>550</v>
      </c>
      <c r="F280" s="6">
        <f t="shared" si="25"/>
        <v>16500000</v>
      </c>
      <c r="G280" s="6">
        <f t="shared" si="26"/>
        <v>16500000</v>
      </c>
      <c r="H280" s="6">
        <v>550</v>
      </c>
      <c r="I280">
        <v>25</v>
      </c>
      <c r="L280" s="7"/>
      <c r="M280" t="s">
        <v>19</v>
      </c>
    </row>
    <row r="281" spans="1:13" ht="12.75">
      <c r="A281" s="1" t="s">
        <v>305</v>
      </c>
      <c r="B281" s="6">
        <v>18000</v>
      </c>
      <c r="C281">
        <v>247</v>
      </c>
      <c r="D281">
        <v>140</v>
      </c>
      <c r="E281">
        <f>(C281+D281)/2</f>
        <v>193.5</v>
      </c>
      <c r="F281" s="6">
        <f t="shared" si="25"/>
        <v>3483000</v>
      </c>
      <c r="G281" s="6">
        <f t="shared" si="26"/>
        <v>2718000</v>
      </c>
      <c r="H281" s="6">
        <v>151</v>
      </c>
      <c r="I281" t="s">
        <v>69</v>
      </c>
      <c r="L281" s="7"/>
      <c r="M281" t="s">
        <v>19</v>
      </c>
    </row>
    <row r="282" spans="1:13" ht="12.75">
      <c r="A282" s="1" t="s">
        <v>306</v>
      </c>
      <c r="B282" s="6">
        <v>58912</v>
      </c>
      <c r="C282">
        <v>565</v>
      </c>
      <c r="D282">
        <v>275</v>
      </c>
      <c r="E282">
        <f>(C282+D282)/2</f>
        <v>420</v>
      </c>
      <c r="F282" s="6">
        <f t="shared" si="25"/>
        <v>24743040</v>
      </c>
      <c r="G282" s="6">
        <f t="shared" si="26"/>
        <v>15022560</v>
      </c>
      <c r="H282" s="6">
        <v>255</v>
      </c>
      <c r="J282">
        <v>5</v>
      </c>
      <c r="K282">
        <v>5</v>
      </c>
      <c r="L282" s="7"/>
      <c r="M282" t="s">
        <v>16</v>
      </c>
    </row>
    <row r="283" spans="1:14" ht="12.75">
      <c r="A283" s="1" t="s">
        <v>307</v>
      </c>
      <c r="B283" s="6">
        <v>26735</v>
      </c>
      <c r="F283" s="6"/>
      <c r="G283" s="6">
        <f t="shared" si="26"/>
        <v>935725</v>
      </c>
      <c r="H283" s="6">
        <v>35</v>
      </c>
      <c r="I283">
        <v>0</v>
      </c>
      <c r="L283" s="8"/>
      <c r="M283" t="s">
        <v>19</v>
      </c>
      <c r="N283" t="s">
        <v>112</v>
      </c>
    </row>
    <row r="284" spans="1:15" ht="12.75">
      <c r="A284" s="10" t="s">
        <v>308</v>
      </c>
      <c r="B284" s="3" t="s">
        <v>0</v>
      </c>
      <c r="C284" s="4" t="s">
        <v>1</v>
      </c>
      <c r="D284" s="4" t="s">
        <v>2</v>
      </c>
      <c r="E284" s="4" t="s">
        <v>3</v>
      </c>
      <c r="F284" s="4" t="s">
        <v>4</v>
      </c>
      <c r="G284" s="4" t="s">
        <v>5</v>
      </c>
      <c r="H284" s="4" t="s">
        <v>6</v>
      </c>
      <c r="I284" s="4" t="s">
        <v>7</v>
      </c>
      <c r="J284" s="4" t="s">
        <v>8</v>
      </c>
      <c r="K284" s="4" t="s">
        <v>9</v>
      </c>
      <c r="L284" s="4" t="s">
        <v>10</v>
      </c>
      <c r="M284" s="4" t="s">
        <v>11</v>
      </c>
      <c r="N284" s="4" t="s">
        <v>12</v>
      </c>
      <c r="O284" s="4" t="s">
        <v>13</v>
      </c>
    </row>
    <row r="285" spans="1:13" ht="12.75">
      <c r="A285" t="s">
        <v>309</v>
      </c>
      <c r="B285" s="6">
        <v>40000</v>
      </c>
      <c r="C285">
        <v>479</v>
      </c>
      <c r="D285">
        <v>408</v>
      </c>
      <c r="E285">
        <f aca="true" t="shared" si="27" ref="E285:E294">(C285+D285)/2</f>
        <v>443.5</v>
      </c>
      <c r="F285" s="6">
        <f aca="true" t="shared" si="28" ref="F285:F299">E285*B285</f>
        <v>17740000</v>
      </c>
      <c r="G285" s="6">
        <f t="shared" si="26"/>
        <v>17000000</v>
      </c>
      <c r="H285" s="6">
        <v>425</v>
      </c>
      <c r="I285">
        <v>21.5</v>
      </c>
      <c r="L285" s="7"/>
      <c r="M285" t="s">
        <v>16</v>
      </c>
    </row>
    <row r="286" spans="1:13" ht="12.75">
      <c r="A286" s="1" t="s">
        <v>310</v>
      </c>
      <c r="B286" s="6">
        <v>10000</v>
      </c>
      <c r="C286">
        <v>505</v>
      </c>
      <c r="D286">
        <v>570</v>
      </c>
      <c r="E286">
        <f t="shared" si="27"/>
        <v>537.5</v>
      </c>
      <c r="F286" s="6">
        <f t="shared" si="28"/>
        <v>5375000</v>
      </c>
      <c r="G286" s="6">
        <f t="shared" si="26"/>
        <v>5250000</v>
      </c>
      <c r="H286" s="6">
        <v>525</v>
      </c>
      <c r="J286">
        <v>12.5</v>
      </c>
      <c r="K286">
        <v>15</v>
      </c>
      <c r="L286" s="8">
        <v>37012</v>
      </c>
      <c r="M286" t="s">
        <v>19</v>
      </c>
    </row>
    <row r="287" spans="1:13" ht="12.75">
      <c r="A287" s="20" t="s">
        <v>311</v>
      </c>
      <c r="B287" s="6">
        <v>42500</v>
      </c>
      <c r="C287">
        <v>97</v>
      </c>
      <c r="D287">
        <v>31</v>
      </c>
      <c r="E287">
        <f t="shared" si="27"/>
        <v>64</v>
      </c>
      <c r="F287" s="6">
        <f t="shared" si="28"/>
        <v>2720000</v>
      </c>
      <c r="G287" s="6">
        <f t="shared" si="26"/>
        <v>1338750</v>
      </c>
      <c r="H287" s="6">
        <v>31.5</v>
      </c>
      <c r="I287" t="s">
        <v>69</v>
      </c>
      <c r="L287" s="7"/>
      <c r="M287" t="s">
        <v>19</v>
      </c>
    </row>
    <row r="288" spans="1:13" ht="12.75">
      <c r="A288" s="22" t="s">
        <v>312</v>
      </c>
      <c r="B288" s="6">
        <v>20000</v>
      </c>
      <c r="C288">
        <v>640</v>
      </c>
      <c r="D288">
        <v>385</v>
      </c>
      <c r="E288">
        <f t="shared" si="27"/>
        <v>512.5</v>
      </c>
      <c r="F288" s="6">
        <f t="shared" si="28"/>
        <v>10250000</v>
      </c>
      <c r="G288" s="6">
        <f t="shared" si="26"/>
        <v>10000000</v>
      </c>
      <c r="H288" s="6">
        <v>500</v>
      </c>
      <c r="I288">
        <v>50</v>
      </c>
      <c r="L288" s="7"/>
      <c r="M288" t="s">
        <v>19</v>
      </c>
    </row>
    <row r="289" spans="1:13" ht="12.75">
      <c r="A289" t="s">
        <v>313</v>
      </c>
      <c r="B289" s="6">
        <v>50000</v>
      </c>
      <c r="C289">
        <v>205</v>
      </c>
      <c r="D289">
        <v>124</v>
      </c>
      <c r="E289">
        <f t="shared" si="27"/>
        <v>164.5</v>
      </c>
      <c r="F289" s="6">
        <f t="shared" si="28"/>
        <v>8225000</v>
      </c>
      <c r="G289" s="6">
        <f t="shared" si="26"/>
        <v>6400000</v>
      </c>
      <c r="H289" s="6">
        <v>128</v>
      </c>
      <c r="I289">
        <v>4</v>
      </c>
      <c r="L289" s="7"/>
      <c r="M289" t="s">
        <v>19</v>
      </c>
    </row>
    <row r="290" spans="1:13" ht="12.75">
      <c r="A290" t="s">
        <v>314</v>
      </c>
      <c r="B290" s="6">
        <v>36000</v>
      </c>
      <c r="C290">
        <v>1000</v>
      </c>
      <c r="D290">
        <v>560</v>
      </c>
      <c r="E290">
        <f t="shared" si="27"/>
        <v>780</v>
      </c>
      <c r="F290" s="6">
        <f t="shared" si="28"/>
        <v>28080000</v>
      </c>
      <c r="G290" s="6">
        <f t="shared" si="26"/>
        <v>23220000</v>
      </c>
      <c r="H290" s="6">
        <v>645</v>
      </c>
      <c r="I290">
        <v>0</v>
      </c>
      <c r="L290" s="8"/>
      <c r="M290" t="s">
        <v>19</v>
      </c>
    </row>
    <row r="291" spans="1:14" ht="12.75">
      <c r="A291" t="s">
        <v>315</v>
      </c>
      <c r="B291" s="6">
        <v>14400</v>
      </c>
      <c r="F291" s="6"/>
      <c r="G291" s="6">
        <f t="shared" si="26"/>
        <v>4968000</v>
      </c>
      <c r="H291" s="6">
        <v>345</v>
      </c>
      <c r="I291" t="s">
        <v>69</v>
      </c>
      <c r="L291" s="7"/>
      <c r="M291" t="s">
        <v>19</v>
      </c>
      <c r="N291" t="s">
        <v>209</v>
      </c>
    </row>
    <row r="292" spans="1:13" ht="12.75">
      <c r="A292" t="s">
        <v>316</v>
      </c>
      <c r="B292" s="6">
        <v>6000</v>
      </c>
      <c r="C292">
        <v>313</v>
      </c>
      <c r="D292">
        <v>250</v>
      </c>
      <c r="E292">
        <f t="shared" si="27"/>
        <v>281.5</v>
      </c>
      <c r="F292" s="6">
        <f t="shared" si="28"/>
        <v>1689000</v>
      </c>
      <c r="G292" s="6">
        <f t="shared" si="26"/>
        <v>1614000</v>
      </c>
      <c r="H292" s="6">
        <v>269</v>
      </c>
      <c r="J292">
        <v>8</v>
      </c>
      <c r="K292">
        <v>0</v>
      </c>
      <c r="L292" s="7"/>
      <c r="M292" t="s">
        <v>19</v>
      </c>
    </row>
    <row r="293" spans="1:13" ht="12.75">
      <c r="A293" t="s">
        <v>317</v>
      </c>
      <c r="B293" s="6">
        <v>35000</v>
      </c>
      <c r="C293">
        <v>75</v>
      </c>
      <c r="D293">
        <v>37</v>
      </c>
      <c r="E293">
        <f t="shared" si="27"/>
        <v>56</v>
      </c>
      <c r="F293" s="6">
        <f t="shared" si="28"/>
        <v>1960000</v>
      </c>
      <c r="G293" s="6">
        <f t="shared" si="26"/>
        <v>1750000</v>
      </c>
      <c r="H293" s="6">
        <v>50</v>
      </c>
      <c r="I293">
        <v>0</v>
      </c>
      <c r="L293" s="7"/>
      <c r="M293" t="s">
        <v>19</v>
      </c>
    </row>
    <row r="294" spans="1:13" ht="12.75">
      <c r="A294" t="s">
        <v>318</v>
      </c>
      <c r="B294" s="6">
        <v>28000</v>
      </c>
      <c r="C294" s="1">
        <v>2480</v>
      </c>
      <c r="D294">
        <v>2200</v>
      </c>
      <c r="E294">
        <f t="shared" si="27"/>
        <v>2340</v>
      </c>
      <c r="F294" s="6">
        <f t="shared" si="28"/>
        <v>65520000</v>
      </c>
      <c r="G294" s="6">
        <f t="shared" si="26"/>
        <v>63980000</v>
      </c>
      <c r="H294" s="6">
        <v>2285</v>
      </c>
      <c r="I294">
        <v>125</v>
      </c>
      <c r="L294" s="7"/>
      <c r="M294" t="s">
        <v>19</v>
      </c>
    </row>
    <row r="295" spans="1:13" ht="12.75">
      <c r="A295" s="1" t="s">
        <v>319</v>
      </c>
      <c r="B295" s="6">
        <v>13735</v>
      </c>
      <c r="C295" s="1"/>
      <c r="E295">
        <v>891.75</v>
      </c>
      <c r="F295" s="6">
        <f t="shared" si="28"/>
        <v>12248186.25</v>
      </c>
      <c r="G295" s="6">
        <f t="shared" si="26"/>
        <v>13735</v>
      </c>
      <c r="H295" s="19"/>
      <c r="L295" s="7"/>
      <c r="M295" t="s">
        <v>19</v>
      </c>
    </row>
    <row r="296" spans="1:13" ht="12.75">
      <c r="A296" s="1" t="s">
        <v>320</v>
      </c>
      <c r="B296" s="6">
        <v>15000</v>
      </c>
      <c r="C296">
        <v>310</v>
      </c>
      <c r="D296">
        <v>210</v>
      </c>
      <c r="E296">
        <f>(C296+D296)/2</f>
        <v>260</v>
      </c>
      <c r="F296" s="6">
        <f t="shared" si="28"/>
        <v>3900000</v>
      </c>
      <c r="G296" s="6">
        <f t="shared" si="26"/>
        <v>3150000</v>
      </c>
      <c r="H296" s="6">
        <v>210</v>
      </c>
      <c r="I296">
        <v>5</v>
      </c>
      <c r="L296" s="7"/>
      <c r="M296" t="s">
        <v>19</v>
      </c>
    </row>
    <row r="297" spans="1:13" ht="12.75">
      <c r="A297" t="s">
        <v>321</v>
      </c>
      <c r="B297" s="6">
        <v>40000</v>
      </c>
      <c r="C297">
        <v>679</v>
      </c>
      <c r="D297">
        <v>995</v>
      </c>
      <c r="E297">
        <f>(C297+D297)/2</f>
        <v>837</v>
      </c>
      <c r="F297" s="6">
        <f t="shared" si="28"/>
        <v>33480000</v>
      </c>
      <c r="G297" s="6">
        <f t="shared" si="26"/>
        <v>34480000</v>
      </c>
      <c r="H297" s="6">
        <v>862</v>
      </c>
      <c r="I297">
        <v>25</v>
      </c>
      <c r="L297" s="7"/>
      <c r="M297" t="s">
        <v>16</v>
      </c>
    </row>
    <row r="298" spans="1:13" ht="12.75">
      <c r="A298" t="s">
        <v>322</v>
      </c>
      <c r="B298" s="6">
        <v>41500</v>
      </c>
      <c r="C298">
        <v>248</v>
      </c>
      <c r="D298">
        <v>225</v>
      </c>
      <c r="E298">
        <f>(C298+D298)/2</f>
        <v>236.5</v>
      </c>
      <c r="F298" s="6">
        <f t="shared" si="28"/>
        <v>9814750</v>
      </c>
      <c r="G298" s="6">
        <f t="shared" si="26"/>
        <v>9545000</v>
      </c>
      <c r="H298" s="6">
        <v>230</v>
      </c>
      <c r="I298">
        <v>2.5</v>
      </c>
      <c r="L298" s="7"/>
      <c r="M298" t="s">
        <v>19</v>
      </c>
    </row>
    <row r="299" spans="1:13" ht="12.75">
      <c r="A299" t="s">
        <v>323</v>
      </c>
      <c r="B299" s="6">
        <v>60000</v>
      </c>
      <c r="C299">
        <v>122</v>
      </c>
      <c r="D299">
        <v>72</v>
      </c>
      <c r="E299">
        <f>(C299+D299)/2</f>
        <v>97</v>
      </c>
      <c r="F299" s="6">
        <f t="shared" si="28"/>
        <v>5820000</v>
      </c>
      <c r="G299" s="6">
        <f t="shared" si="26"/>
        <v>4500000</v>
      </c>
      <c r="H299" s="6">
        <v>75</v>
      </c>
      <c r="I299">
        <v>0</v>
      </c>
      <c r="L299" s="7"/>
      <c r="M299" t="s">
        <v>19</v>
      </c>
    </row>
    <row r="300" spans="1:15" ht="12.75">
      <c r="A300" s="10" t="s">
        <v>324</v>
      </c>
      <c r="B300" s="3" t="s">
        <v>0</v>
      </c>
      <c r="C300" s="4" t="s">
        <v>1</v>
      </c>
      <c r="D300" s="4" t="s">
        <v>2</v>
      </c>
      <c r="E300" s="4" t="s">
        <v>3</v>
      </c>
      <c r="F300" s="4" t="s">
        <v>4</v>
      </c>
      <c r="G300" s="4" t="s">
        <v>5</v>
      </c>
      <c r="H300" s="4" t="s">
        <v>6</v>
      </c>
      <c r="I300" s="4" t="s">
        <v>7</v>
      </c>
      <c r="J300" s="4" t="s">
        <v>8</v>
      </c>
      <c r="K300" s="4" t="s">
        <v>9</v>
      </c>
      <c r="L300" s="4" t="s">
        <v>10</v>
      </c>
      <c r="M300" s="4" t="s">
        <v>11</v>
      </c>
      <c r="N300" s="4" t="s">
        <v>12</v>
      </c>
      <c r="O300" s="4" t="s">
        <v>13</v>
      </c>
    </row>
    <row r="301" spans="1:13" ht="12.75">
      <c r="A301" s="1" t="s">
        <v>325</v>
      </c>
      <c r="B301" s="6">
        <v>16000</v>
      </c>
      <c r="C301">
        <v>620</v>
      </c>
      <c r="D301">
        <v>550</v>
      </c>
      <c r="E301">
        <f aca="true" t="shared" si="29" ref="E301:E306">(C301+D301)/2</f>
        <v>585</v>
      </c>
      <c r="F301" s="6">
        <f aca="true" t="shared" si="30" ref="F301:F306">E301*B301</f>
        <v>9360000</v>
      </c>
      <c r="G301" s="6">
        <f t="shared" si="26"/>
        <v>9600000</v>
      </c>
      <c r="H301" s="6">
        <v>600</v>
      </c>
      <c r="J301">
        <v>12.5</v>
      </c>
      <c r="K301">
        <v>17.5</v>
      </c>
      <c r="L301" s="7"/>
      <c r="M301" t="s">
        <v>19</v>
      </c>
    </row>
    <row r="302" spans="1:13" ht="12.75">
      <c r="A302" s="1" t="s">
        <v>326</v>
      </c>
      <c r="B302" s="6">
        <v>28000</v>
      </c>
      <c r="C302" s="1">
        <v>1725</v>
      </c>
      <c r="D302">
        <v>1545</v>
      </c>
      <c r="E302">
        <f t="shared" si="29"/>
        <v>1635</v>
      </c>
      <c r="F302" s="6">
        <f t="shared" si="30"/>
        <v>45780000</v>
      </c>
      <c r="G302" s="6">
        <f t="shared" si="26"/>
        <v>43652000</v>
      </c>
      <c r="H302" s="6">
        <v>1559</v>
      </c>
      <c r="J302">
        <v>12.5</v>
      </c>
      <c r="K302">
        <v>62.5</v>
      </c>
      <c r="L302" s="7"/>
      <c r="M302" t="s">
        <v>19</v>
      </c>
    </row>
    <row r="303" spans="1:13" ht="12.75">
      <c r="A303" t="s">
        <v>327</v>
      </c>
      <c r="B303" s="6">
        <v>14000</v>
      </c>
      <c r="C303">
        <v>617</v>
      </c>
      <c r="D303">
        <v>470</v>
      </c>
      <c r="E303">
        <f t="shared" si="29"/>
        <v>543.5</v>
      </c>
      <c r="F303" s="6">
        <f t="shared" si="30"/>
        <v>7609000</v>
      </c>
      <c r="G303" s="6">
        <f t="shared" si="26"/>
        <v>7560000</v>
      </c>
      <c r="H303" s="6">
        <v>540</v>
      </c>
      <c r="J303">
        <v>12.5</v>
      </c>
      <c r="K303">
        <v>17.5</v>
      </c>
      <c r="L303" s="8">
        <v>37012</v>
      </c>
      <c r="M303" t="s">
        <v>19</v>
      </c>
    </row>
    <row r="304" spans="1:13" ht="12.75">
      <c r="A304" t="s">
        <v>328</v>
      </c>
      <c r="B304" s="6">
        <v>14000</v>
      </c>
      <c r="C304">
        <v>141</v>
      </c>
      <c r="D304">
        <v>158</v>
      </c>
      <c r="E304">
        <f t="shared" si="29"/>
        <v>149.5</v>
      </c>
      <c r="F304" s="6">
        <f t="shared" si="30"/>
        <v>2093000</v>
      </c>
      <c r="G304" s="6">
        <f t="shared" si="26"/>
        <v>2198000</v>
      </c>
      <c r="H304" s="6">
        <v>157</v>
      </c>
      <c r="I304">
        <v>0</v>
      </c>
      <c r="L304" s="7"/>
      <c r="M304" t="s">
        <v>19</v>
      </c>
    </row>
    <row r="305" spans="1:13" ht="12.75">
      <c r="A305" t="s">
        <v>329</v>
      </c>
      <c r="B305" s="6">
        <v>10000</v>
      </c>
      <c r="C305">
        <v>1480</v>
      </c>
      <c r="D305">
        <v>1301</v>
      </c>
      <c r="E305">
        <f t="shared" si="29"/>
        <v>1390.5</v>
      </c>
      <c r="F305" s="6">
        <f t="shared" si="30"/>
        <v>13905000</v>
      </c>
      <c r="G305" s="6">
        <f t="shared" si="26"/>
        <v>13200000</v>
      </c>
      <c r="H305" s="6">
        <v>1320</v>
      </c>
      <c r="J305">
        <v>12.5</v>
      </c>
      <c r="K305">
        <v>37.5</v>
      </c>
      <c r="L305" s="7"/>
      <c r="M305" t="s">
        <v>19</v>
      </c>
    </row>
    <row r="306" spans="1:13" ht="12.75">
      <c r="A306" t="s">
        <v>330</v>
      </c>
      <c r="B306" s="6">
        <v>7000</v>
      </c>
      <c r="C306">
        <v>510</v>
      </c>
      <c r="D306">
        <v>420</v>
      </c>
      <c r="E306">
        <f t="shared" si="29"/>
        <v>465</v>
      </c>
      <c r="F306" s="6">
        <f t="shared" si="30"/>
        <v>3255000</v>
      </c>
      <c r="G306" s="6">
        <f t="shared" si="26"/>
        <v>2940000</v>
      </c>
      <c r="H306" s="6">
        <v>420</v>
      </c>
      <c r="J306">
        <v>15</v>
      </c>
      <c r="K306">
        <v>15</v>
      </c>
      <c r="L306" s="8">
        <v>36892</v>
      </c>
      <c r="M306" t="s">
        <v>19</v>
      </c>
    </row>
    <row r="307" spans="1:15" ht="12.75">
      <c r="A307" s="10" t="s">
        <v>331</v>
      </c>
      <c r="B307" s="3" t="s">
        <v>0</v>
      </c>
      <c r="C307" s="4" t="s">
        <v>1</v>
      </c>
      <c r="D307" s="4" t="s">
        <v>2</v>
      </c>
      <c r="E307" s="4" t="s">
        <v>3</v>
      </c>
      <c r="F307" s="4" t="s">
        <v>4</v>
      </c>
      <c r="G307" s="4" t="s">
        <v>5</v>
      </c>
      <c r="H307" s="4" t="s">
        <v>6</v>
      </c>
      <c r="I307" s="4" t="s">
        <v>7</v>
      </c>
      <c r="J307" s="4" t="s">
        <v>8</v>
      </c>
      <c r="K307" s="4" t="s">
        <v>9</v>
      </c>
      <c r="L307" s="4" t="s">
        <v>10</v>
      </c>
      <c r="M307" s="4" t="s">
        <v>11</v>
      </c>
      <c r="N307" s="4" t="s">
        <v>12</v>
      </c>
      <c r="O307" s="4" t="s">
        <v>13</v>
      </c>
    </row>
    <row r="308" spans="1:13" ht="12.75">
      <c r="A308" t="s">
        <v>332</v>
      </c>
      <c r="B308" s="6">
        <v>32000</v>
      </c>
      <c r="C308">
        <v>250</v>
      </c>
      <c r="D308">
        <v>220</v>
      </c>
      <c r="E308">
        <f>(C308+D308)/2</f>
        <v>235</v>
      </c>
      <c r="F308" s="6">
        <f>E308*B308</f>
        <v>7520000</v>
      </c>
      <c r="G308" s="6">
        <f t="shared" si="26"/>
        <v>7040000</v>
      </c>
      <c r="H308" s="6">
        <v>220</v>
      </c>
      <c r="J308" s="8">
        <v>36434</v>
      </c>
      <c r="K308">
        <v>7.5</v>
      </c>
      <c r="L308" s="7"/>
      <c r="M308" t="s">
        <v>19</v>
      </c>
    </row>
    <row r="309" spans="1:13" ht="12.75">
      <c r="A309" t="s">
        <v>333</v>
      </c>
      <c r="B309" s="6">
        <v>20000</v>
      </c>
      <c r="C309">
        <v>672</v>
      </c>
      <c r="D309">
        <v>550</v>
      </c>
      <c r="E309">
        <f>(C309+D309)/2</f>
        <v>611</v>
      </c>
      <c r="F309" s="6">
        <f>E309*B309</f>
        <v>12220000</v>
      </c>
      <c r="G309" s="6">
        <f t="shared" si="26"/>
        <v>11400000</v>
      </c>
      <c r="H309" s="6">
        <v>570</v>
      </c>
      <c r="I309">
        <v>30</v>
      </c>
      <c r="L309" s="7"/>
      <c r="M309" t="s">
        <v>19</v>
      </c>
    </row>
    <row r="310" spans="1:13" ht="12.75">
      <c r="A310" s="1" t="s">
        <v>334</v>
      </c>
      <c r="B310" s="6">
        <v>10000</v>
      </c>
      <c r="C310">
        <v>595</v>
      </c>
      <c r="D310">
        <v>485</v>
      </c>
      <c r="E310">
        <f>(C310+D310)/2</f>
        <v>540</v>
      </c>
      <c r="F310" s="6">
        <f>E310*B310</f>
        <v>5400000</v>
      </c>
      <c r="G310" s="6">
        <f t="shared" si="26"/>
        <v>4920000</v>
      </c>
      <c r="H310" s="6">
        <v>492</v>
      </c>
      <c r="I310">
        <v>32.5</v>
      </c>
      <c r="L310" s="7"/>
      <c r="M310" t="s">
        <v>19</v>
      </c>
    </row>
    <row r="311" spans="1:15" ht="12.75">
      <c r="A311" s="10" t="s">
        <v>335</v>
      </c>
      <c r="B311" s="3" t="s">
        <v>0</v>
      </c>
      <c r="C311" s="4" t="s">
        <v>1</v>
      </c>
      <c r="D311" s="4" t="s">
        <v>2</v>
      </c>
      <c r="E311" s="4" t="s">
        <v>3</v>
      </c>
      <c r="F311" s="4" t="s">
        <v>4</v>
      </c>
      <c r="G311" s="4" t="s">
        <v>5</v>
      </c>
      <c r="H311" s="4" t="s">
        <v>6</v>
      </c>
      <c r="I311" s="4" t="s">
        <v>7</v>
      </c>
      <c r="J311" s="4" t="s">
        <v>8</v>
      </c>
      <c r="K311" s="4" t="s">
        <v>9</v>
      </c>
      <c r="L311" s="4" t="s">
        <v>10</v>
      </c>
      <c r="M311" s="4" t="s">
        <v>11</v>
      </c>
      <c r="N311" s="4" t="s">
        <v>12</v>
      </c>
      <c r="O311" s="4" t="s">
        <v>13</v>
      </c>
    </row>
    <row r="312" spans="1:13" ht="12.75">
      <c r="A312" s="1" t="s">
        <v>336</v>
      </c>
      <c r="B312" s="6">
        <v>5000</v>
      </c>
      <c r="C312">
        <v>6150</v>
      </c>
      <c r="D312">
        <v>7000</v>
      </c>
      <c r="E312">
        <f>(C312+D312)/2</f>
        <v>6575</v>
      </c>
      <c r="F312" s="6">
        <f aca="true" t="shared" si="31" ref="F312:F321">E312*B312</f>
        <v>32875000</v>
      </c>
      <c r="G312" s="6">
        <f t="shared" si="26"/>
        <v>33850000</v>
      </c>
      <c r="H312" s="6">
        <v>6770</v>
      </c>
      <c r="J312">
        <v>15</v>
      </c>
      <c r="K312">
        <v>205</v>
      </c>
      <c r="L312" s="8">
        <v>37012</v>
      </c>
      <c r="M312" t="s">
        <v>19</v>
      </c>
    </row>
    <row r="313" spans="1:13" ht="12.75">
      <c r="A313" s="1" t="s">
        <v>337</v>
      </c>
      <c r="B313" s="6">
        <v>9500</v>
      </c>
      <c r="C313">
        <v>3275</v>
      </c>
      <c r="D313">
        <v>2100</v>
      </c>
      <c r="E313">
        <f>(C313+D313)/2</f>
        <v>2687.5</v>
      </c>
      <c r="F313" s="6">
        <f t="shared" si="31"/>
        <v>25531250</v>
      </c>
      <c r="G313" s="6">
        <f t="shared" si="26"/>
        <v>24462500</v>
      </c>
      <c r="H313" s="6">
        <v>2575</v>
      </c>
      <c r="J313">
        <v>40</v>
      </c>
      <c r="K313">
        <v>20</v>
      </c>
      <c r="L313" s="7"/>
      <c r="M313" t="s">
        <v>19</v>
      </c>
    </row>
    <row r="314" spans="1:13" ht="12.75">
      <c r="A314" s="1" t="s">
        <v>338</v>
      </c>
      <c r="B314" s="6">
        <v>24000</v>
      </c>
      <c r="C314">
        <v>379</v>
      </c>
      <c r="D314">
        <v>560</v>
      </c>
      <c r="E314">
        <f>(C314+D314)/2</f>
        <v>469.5</v>
      </c>
      <c r="F314" s="6">
        <f t="shared" si="31"/>
        <v>11268000</v>
      </c>
      <c r="G314" s="6">
        <f t="shared" si="26"/>
        <v>7224000</v>
      </c>
      <c r="H314" s="6">
        <v>301</v>
      </c>
      <c r="J314">
        <v>5</v>
      </c>
      <c r="K314">
        <v>11</v>
      </c>
      <c r="L314" s="8">
        <v>36982</v>
      </c>
      <c r="M314" t="s">
        <v>19</v>
      </c>
    </row>
    <row r="315" spans="1:13" ht="12.75">
      <c r="A315" s="1" t="s">
        <v>339</v>
      </c>
      <c r="B315" s="6">
        <v>32000</v>
      </c>
      <c r="C315">
        <v>2270</v>
      </c>
      <c r="D315">
        <v>1975</v>
      </c>
      <c r="E315">
        <f>(C315+D315)/2</f>
        <v>2122.5</v>
      </c>
      <c r="F315" s="6">
        <f t="shared" si="31"/>
        <v>67920000</v>
      </c>
      <c r="G315" s="6">
        <f t="shared" si="26"/>
        <v>60960000</v>
      </c>
      <c r="H315" s="6">
        <v>1905</v>
      </c>
      <c r="J315">
        <v>18.75</v>
      </c>
      <c r="K315">
        <v>51.25</v>
      </c>
      <c r="L315" s="7"/>
      <c r="M315" t="s">
        <v>19</v>
      </c>
    </row>
    <row r="316" spans="1:13" ht="12.75">
      <c r="A316" s="20" t="s">
        <v>340</v>
      </c>
      <c r="B316" s="6">
        <v>40000</v>
      </c>
      <c r="E316">
        <v>169.33</v>
      </c>
      <c r="F316" s="6">
        <f t="shared" si="31"/>
        <v>6773200.000000001</v>
      </c>
      <c r="G316" s="6">
        <f t="shared" si="26"/>
        <v>5600000</v>
      </c>
      <c r="H316" s="6">
        <v>140</v>
      </c>
      <c r="I316">
        <v>0</v>
      </c>
      <c r="L316" s="7"/>
      <c r="M316" t="s">
        <v>19</v>
      </c>
    </row>
    <row r="317" spans="1:13" ht="12.75">
      <c r="A317" t="s">
        <v>341</v>
      </c>
      <c r="B317" s="6">
        <v>20000</v>
      </c>
      <c r="C317">
        <v>965</v>
      </c>
      <c r="D317">
        <v>800</v>
      </c>
      <c r="E317">
        <f>(C317+D317)/2</f>
        <v>882.5</v>
      </c>
      <c r="F317" s="6">
        <f t="shared" si="31"/>
        <v>17650000</v>
      </c>
      <c r="G317" s="6">
        <f t="shared" si="26"/>
        <v>16000000</v>
      </c>
      <c r="H317" s="6">
        <v>800</v>
      </c>
      <c r="J317">
        <v>12.5</v>
      </c>
      <c r="K317">
        <v>30</v>
      </c>
      <c r="L317" s="7"/>
      <c r="M317" t="s">
        <v>19</v>
      </c>
    </row>
    <row r="318" spans="1:13" ht="12.75">
      <c r="A318" t="s">
        <v>342</v>
      </c>
      <c r="B318" s="6">
        <v>24000</v>
      </c>
      <c r="C318">
        <v>350</v>
      </c>
      <c r="D318">
        <v>270</v>
      </c>
      <c r="E318">
        <f>(C318+D318)/2</f>
        <v>310</v>
      </c>
      <c r="F318" s="6">
        <f t="shared" si="31"/>
        <v>7440000</v>
      </c>
      <c r="G318" s="6">
        <f t="shared" si="26"/>
        <v>6480000</v>
      </c>
      <c r="H318" s="6">
        <v>270</v>
      </c>
      <c r="I318">
        <v>15</v>
      </c>
      <c r="L318" s="7"/>
      <c r="M318" t="s">
        <v>19</v>
      </c>
    </row>
    <row r="319" spans="1:13" ht="12.75">
      <c r="A319" t="s">
        <v>343</v>
      </c>
      <c r="B319" s="6">
        <v>19895</v>
      </c>
      <c r="C319">
        <v>198</v>
      </c>
      <c r="D319">
        <v>165</v>
      </c>
      <c r="E319">
        <f>(C319+D319)/2</f>
        <v>181.5</v>
      </c>
      <c r="F319" s="6">
        <f t="shared" si="31"/>
        <v>3610942.5</v>
      </c>
      <c r="G319" s="6">
        <f t="shared" si="26"/>
        <v>3282675</v>
      </c>
      <c r="H319" s="6">
        <v>165</v>
      </c>
      <c r="J319">
        <v>6</v>
      </c>
      <c r="K319">
        <v>6</v>
      </c>
      <c r="L319" s="8">
        <v>36982</v>
      </c>
      <c r="M319" t="s">
        <v>19</v>
      </c>
    </row>
    <row r="320" spans="1:13" ht="12.75">
      <c r="A320" s="1" t="s">
        <v>344</v>
      </c>
      <c r="B320" s="6">
        <v>100000</v>
      </c>
      <c r="C320">
        <v>180</v>
      </c>
      <c r="D320">
        <v>155</v>
      </c>
      <c r="E320">
        <f>(C320+D320)/2</f>
        <v>167.5</v>
      </c>
      <c r="F320" s="6">
        <f t="shared" si="31"/>
        <v>16750000</v>
      </c>
      <c r="G320" s="6">
        <f t="shared" si="26"/>
        <v>16500000</v>
      </c>
      <c r="H320" s="6">
        <v>165</v>
      </c>
      <c r="J320">
        <v>4</v>
      </c>
      <c r="K320">
        <v>6</v>
      </c>
      <c r="L320" s="7"/>
      <c r="M320" t="s">
        <v>16</v>
      </c>
    </row>
    <row r="321" spans="1:13" ht="12.75">
      <c r="A321" t="s">
        <v>345</v>
      </c>
      <c r="B321" s="6">
        <v>64000</v>
      </c>
      <c r="C321">
        <v>1010</v>
      </c>
      <c r="D321">
        <v>1295</v>
      </c>
      <c r="E321">
        <f>(C321+D321)/2</f>
        <v>1152.5</v>
      </c>
      <c r="F321" s="6">
        <f t="shared" si="31"/>
        <v>73760000</v>
      </c>
      <c r="G321" s="6">
        <f t="shared" si="26"/>
        <v>76160000</v>
      </c>
      <c r="H321" s="6">
        <v>1190</v>
      </c>
      <c r="J321">
        <v>25</v>
      </c>
      <c r="K321">
        <v>35</v>
      </c>
      <c r="L321" s="8"/>
      <c r="M321" t="s">
        <v>16</v>
      </c>
    </row>
    <row r="322" spans="1:15" ht="12.75">
      <c r="A322" s="10" t="s">
        <v>346</v>
      </c>
      <c r="B322" s="3" t="s">
        <v>0</v>
      </c>
      <c r="C322" s="4" t="s">
        <v>1</v>
      </c>
      <c r="D322" s="4" t="s">
        <v>2</v>
      </c>
      <c r="E322" s="4" t="s">
        <v>3</v>
      </c>
      <c r="F322" s="4" t="s">
        <v>4</v>
      </c>
      <c r="G322" s="4" t="s">
        <v>5</v>
      </c>
      <c r="H322" s="4" t="s">
        <v>6</v>
      </c>
      <c r="I322" s="4" t="s">
        <v>7</v>
      </c>
      <c r="J322" s="4" t="s">
        <v>8</v>
      </c>
      <c r="K322" s="4" t="s">
        <v>9</v>
      </c>
      <c r="L322" s="4" t="s">
        <v>10</v>
      </c>
      <c r="M322" s="4" t="s">
        <v>11</v>
      </c>
      <c r="N322" s="4" t="s">
        <v>12</v>
      </c>
      <c r="O322" s="4" t="s">
        <v>13</v>
      </c>
    </row>
    <row r="323" spans="1:13" ht="12.75">
      <c r="A323" s="1" t="s">
        <v>347</v>
      </c>
      <c r="B323" s="6">
        <v>17000</v>
      </c>
      <c r="C323">
        <v>530</v>
      </c>
      <c r="D323">
        <v>470</v>
      </c>
      <c r="E323">
        <f aca="true" t="shared" si="32" ref="E323:E331">(C323+D323)/2</f>
        <v>500</v>
      </c>
      <c r="F323" s="6">
        <f aca="true" t="shared" si="33" ref="F323:F331">E323*B323</f>
        <v>8500000</v>
      </c>
      <c r="G323" s="6">
        <f t="shared" si="26"/>
        <v>8483000</v>
      </c>
      <c r="H323" s="6">
        <v>499</v>
      </c>
      <c r="I323">
        <v>30</v>
      </c>
      <c r="L323" s="7"/>
      <c r="M323" t="s">
        <v>19</v>
      </c>
    </row>
    <row r="324" spans="1:13" ht="12.75">
      <c r="A324" s="1" t="s">
        <v>348</v>
      </c>
      <c r="B324" s="6">
        <v>15000</v>
      </c>
      <c r="C324" s="1">
        <v>1410</v>
      </c>
      <c r="D324">
        <v>1530</v>
      </c>
      <c r="E324">
        <f t="shared" si="32"/>
        <v>1470</v>
      </c>
      <c r="F324" s="6">
        <f t="shared" si="33"/>
        <v>22050000</v>
      </c>
      <c r="G324" s="6">
        <f t="shared" si="26"/>
        <v>22500000</v>
      </c>
      <c r="H324" s="6">
        <v>1500</v>
      </c>
      <c r="J324">
        <v>30</v>
      </c>
      <c r="K324">
        <v>27.5</v>
      </c>
      <c r="L324" s="7"/>
      <c r="M324" t="s">
        <v>19</v>
      </c>
    </row>
    <row r="325" spans="1:13" ht="12.75">
      <c r="A325" s="1" t="s">
        <v>349</v>
      </c>
      <c r="B325" s="6">
        <v>4200</v>
      </c>
      <c r="C325">
        <v>340</v>
      </c>
      <c r="D325">
        <v>340</v>
      </c>
      <c r="E325">
        <f t="shared" si="32"/>
        <v>340</v>
      </c>
      <c r="F325" s="6">
        <f t="shared" si="33"/>
        <v>1428000</v>
      </c>
      <c r="G325" s="6">
        <f aca="true" t="shared" si="34" ref="G325:G339">PRODUCT(B325,H325)</f>
        <v>1428000</v>
      </c>
      <c r="H325" s="6">
        <v>340</v>
      </c>
      <c r="I325">
        <v>16</v>
      </c>
      <c r="L325" s="7"/>
      <c r="M325" t="s">
        <v>19</v>
      </c>
    </row>
    <row r="326" spans="1:14" ht="12.75">
      <c r="A326" s="1" t="s">
        <v>350</v>
      </c>
      <c r="B326" s="6">
        <v>666</v>
      </c>
      <c r="F326" s="6"/>
      <c r="G326" s="6">
        <f t="shared" si="34"/>
        <v>33300</v>
      </c>
      <c r="H326" s="6">
        <v>50</v>
      </c>
      <c r="I326">
        <v>0</v>
      </c>
      <c r="L326" s="7"/>
      <c r="M326" t="s">
        <v>19</v>
      </c>
      <c r="N326" t="s">
        <v>112</v>
      </c>
    </row>
    <row r="327" spans="1:13" ht="12.75">
      <c r="A327" s="1" t="s">
        <v>351</v>
      </c>
      <c r="B327" s="6">
        <v>10000</v>
      </c>
      <c r="C327">
        <v>1070</v>
      </c>
      <c r="D327">
        <v>990</v>
      </c>
      <c r="E327">
        <f t="shared" si="32"/>
        <v>1030</v>
      </c>
      <c r="F327" s="6">
        <f t="shared" si="33"/>
        <v>10300000</v>
      </c>
      <c r="G327" s="6">
        <f t="shared" si="34"/>
        <v>9900000</v>
      </c>
      <c r="H327" s="6">
        <v>990</v>
      </c>
      <c r="J327">
        <v>12.5</v>
      </c>
      <c r="K327">
        <v>37.5</v>
      </c>
      <c r="L327" s="8">
        <v>37012</v>
      </c>
      <c r="M327" t="s">
        <v>19</v>
      </c>
    </row>
    <row r="328" spans="1:13" ht="12.75">
      <c r="A328" s="1" t="s">
        <v>352</v>
      </c>
      <c r="B328" s="6">
        <v>19200</v>
      </c>
      <c r="C328">
        <v>750</v>
      </c>
      <c r="D328">
        <v>460</v>
      </c>
      <c r="E328">
        <f t="shared" si="32"/>
        <v>605</v>
      </c>
      <c r="F328" s="6">
        <f t="shared" si="33"/>
        <v>11616000</v>
      </c>
      <c r="G328" s="6">
        <f t="shared" si="34"/>
        <v>9043200</v>
      </c>
      <c r="H328" s="6">
        <v>471</v>
      </c>
      <c r="J328">
        <v>15</v>
      </c>
      <c r="K328">
        <v>12.5</v>
      </c>
      <c r="L328" s="7"/>
      <c r="M328" t="s">
        <v>19</v>
      </c>
    </row>
    <row r="329" spans="1:13" ht="12.75">
      <c r="A329" t="s">
        <v>353</v>
      </c>
      <c r="B329" s="6">
        <v>12000</v>
      </c>
      <c r="C329">
        <v>765</v>
      </c>
      <c r="D329">
        <v>637</v>
      </c>
      <c r="E329">
        <f t="shared" si="32"/>
        <v>701</v>
      </c>
      <c r="F329" s="6">
        <f t="shared" si="33"/>
        <v>8412000</v>
      </c>
      <c r="G329" s="6">
        <f t="shared" si="34"/>
        <v>7788000</v>
      </c>
      <c r="H329" s="6">
        <v>649</v>
      </c>
      <c r="J329">
        <v>12.5</v>
      </c>
      <c r="K329">
        <v>27.5</v>
      </c>
      <c r="L329" s="8">
        <v>36982</v>
      </c>
      <c r="M329" t="s">
        <v>19</v>
      </c>
    </row>
    <row r="330" spans="1:13" ht="12.75">
      <c r="A330" t="s">
        <v>354</v>
      </c>
      <c r="B330" s="6">
        <v>50000</v>
      </c>
      <c r="C330">
        <v>1195</v>
      </c>
      <c r="D330">
        <v>1250</v>
      </c>
      <c r="E330">
        <f t="shared" si="32"/>
        <v>1222.5</v>
      </c>
      <c r="F330" s="6">
        <f t="shared" si="33"/>
        <v>61125000</v>
      </c>
      <c r="G330" s="6">
        <f t="shared" si="34"/>
        <v>61000000</v>
      </c>
      <c r="H330" s="6">
        <v>1220</v>
      </c>
      <c r="J330">
        <v>20</v>
      </c>
      <c r="K330">
        <v>15</v>
      </c>
      <c r="L330" s="7"/>
      <c r="M330" t="s">
        <v>19</v>
      </c>
    </row>
    <row r="331" spans="1:13" ht="12.75">
      <c r="A331" t="s">
        <v>355</v>
      </c>
      <c r="B331" s="6">
        <v>12000</v>
      </c>
      <c r="C331">
        <v>1300</v>
      </c>
      <c r="D331">
        <v>1230</v>
      </c>
      <c r="E331">
        <f t="shared" si="32"/>
        <v>1265</v>
      </c>
      <c r="F331" s="6">
        <f t="shared" si="33"/>
        <v>15180000</v>
      </c>
      <c r="G331" s="6">
        <f t="shared" si="34"/>
        <v>14760000</v>
      </c>
      <c r="H331" s="6">
        <v>1230</v>
      </c>
      <c r="J331">
        <v>30</v>
      </c>
      <c r="K331">
        <v>15</v>
      </c>
      <c r="L331" s="7"/>
      <c r="M331" t="s">
        <v>19</v>
      </c>
    </row>
    <row r="332" spans="1:14" ht="12.75">
      <c r="A332" t="s">
        <v>356</v>
      </c>
      <c r="B332" s="6">
        <v>35000</v>
      </c>
      <c r="F332" s="6"/>
      <c r="G332" s="6">
        <f t="shared" si="34"/>
        <v>33600000</v>
      </c>
      <c r="H332" s="6">
        <v>960</v>
      </c>
      <c r="J332">
        <v>30</v>
      </c>
      <c r="K332">
        <v>15</v>
      </c>
      <c r="L332" s="7"/>
      <c r="M332" t="s">
        <v>19</v>
      </c>
      <c r="N332" t="s">
        <v>209</v>
      </c>
    </row>
    <row r="333" spans="1:15" ht="12.75">
      <c r="A333" s="10" t="s">
        <v>357</v>
      </c>
      <c r="B333" s="3" t="s">
        <v>0</v>
      </c>
      <c r="C333" s="4" t="s">
        <v>1</v>
      </c>
      <c r="D333" s="4" t="s">
        <v>2</v>
      </c>
      <c r="E333" s="4" t="s">
        <v>3</v>
      </c>
      <c r="F333" s="4" t="s">
        <v>4</v>
      </c>
      <c r="G333" s="4" t="s">
        <v>5</v>
      </c>
      <c r="H333" s="4" t="s">
        <v>6</v>
      </c>
      <c r="I333" s="4" t="s">
        <v>7</v>
      </c>
      <c r="J333" s="4" t="s">
        <v>8</v>
      </c>
      <c r="K333" s="4" t="s">
        <v>9</v>
      </c>
      <c r="L333" s="4" t="s">
        <v>10</v>
      </c>
      <c r="M333" s="4" t="s">
        <v>11</v>
      </c>
      <c r="N333" s="4" t="s">
        <v>12</v>
      </c>
      <c r="O333" s="4" t="s">
        <v>13</v>
      </c>
    </row>
    <row r="334" spans="1:13" ht="12.75">
      <c r="A334" t="s">
        <v>358</v>
      </c>
      <c r="B334" s="6">
        <v>70121</v>
      </c>
      <c r="C334">
        <v>700</v>
      </c>
      <c r="D334">
        <v>640</v>
      </c>
      <c r="E334">
        <f>(C334+D334)/2</f>
        <v>670</v>
      </c>
      <c r="F334" s="6">
        <f>E334*B334</f>
        <v>46981070</v>
      </c>
      <c r="G334" s="6">
        <f t="shared" si="34"/>
        <v>44877440</v>
      </c>
      <c r="H334" s="6">
        <v>640</v>
      </c>
      <c r="J334">
        <v>12.5</v>
      </c>
      <c r="K334">
        <v>19.53</v>
      </c>
      <c r="L334" s="8"/>
      <c r="M334" t="s">
        <v>16</v>
      </c>
    </row>
    <row r="335" spans="1:13" ht="12.75">
      <c r="A335" t="s">
        <v>359</v>
      </c>
      <c r="B335" s="6">
        <v>40188</v>
      </c>
      <c r="C335">
        <v>640</v>
      </c>
      <c r="D335">
        <v>957</v>
      </c>
      <c r="E335">
        <f>(C335+D335)/2</f>
        <v>798.5</v>
      </c>
      <c r="F335" s="6">
        <f>E335*B335</f>
        <v>32090118</v>
      </c>
      <c r="G335" s="6">
        <f t="shared" si="34"/>
        <v>27528780</v>
      </c>
      <c r="H335" s="6">
        <v>685</v>
      </c>
      <c r="I335">
        <v>25</v>
      </c>
      <c r="L335" s="7"/>
      <c r="M335" t="s">
        <v>19</v>
      </c>
    </row>
    <row r="336" spans="1:13" ht="12.75">
      <c r="A336" t="s">
        <v>360</v>
      </c>
      <c r="B336" s="6">
        <v>32300</v>
      </c>
      <c r="C336">
        <v>785</v>
      </c>
      <c r="D336">
        <v>695</v>
      </c>
      <c r="E336">
        <f>(C336+D336)/2</f>
        <v>740</v>
      </c>
      <c r="F336" s="6">
        <f>E336*B336</f>
        <v>23902000</v>
      </c>
      <c r="G336" s="6">
        <f t="shared" si="34"/>
        <v>23223700</v>
      </c>
      <c r="H336" s="6">
        <v>719</v>
      </c>
      <c r="I336">
        <v>32.32</v>
      </c>
      <c r="L336" s="7"/>
      <c r="M336" t="s">
        <v>19</v>
      </c>
    </row>
    <row r="337" spans="1:15" ht="12.75">
      <c r="A337" s="10" t="s">
        <v>361</v>
      </c>
      <c r="B337" s="3" t="s">
        <v>0</v>
      </c>
      <c r="C337" s="4" t="s">
        <v>1</v>
      </c>
      <c r="D337" s="4" t="s">
        <v>2</v>
      </c>
      <c r="E337" s="4" t="s">
        <v>3</v>
      </c>
      <c r="F337" s="4" t="s">
        <v>4</v>
      </c>
      <c r="G337" s="4" t="s">
        <v>5</v>
      </c>
      <c r="H337" s="4" t="s">
        <v>6</v>
      </c>
      <c r="I337" s="4" t="s">
        <v>7</v>
      </c>
      <c r="J337" s="4" t="s">
        <v>8</v>
      </c>
      <c r="K337" s="4" t="s">
        <v>9</v>
      </c>
      <c r="L337" s="4" t="s">
        <v>10</v>
      </c>
      <c r="M337" s="4" t="s">
        <v>11</v>
      </c>
      <c r="N337" s="4" t="s">
        <v>12</v>
      </c>
      <c r="O337" s="4" t="s">
        <v>13</v>
      </c>
    </row>
    <row r="338" spans="1:13" ht="12.75">
      <c r="A338" t="s">
        <v>362</v>
      </c>
      <c r="B338" s="6">
        <v>3000</v>
      </c>
      <c r="C338">
        <v>246</v>
      </c>
      <c r="D338">
        <v>105</v>
      </c>
      <c r="E338">
        <f>(C338+D338)/2</f>
        <v>175.5</v>
      </c>
      <c r="F338" s="6">
        <f>E338*B338</f>
        <v>526500</v>
      </c>
      <c r="G338" s="6">
        <f t="shared" si="34"/>
        <v>330000</v>
      </c>
      <c r="H338" s="6">
        <v>110</v>
      </c>
      <c r="I338" t="s">
        <v>69</v>
      </c>
      <c r="L338" s="7"/>
      <c r="M338" t="s">
        <v>19</v>
      </c>
    </row>
    <row r="339" spans="1:13" ht="12.75">
      <c r="A339" s="1" t="s">
        <v>363</v>
      </c>
      <c r="B339" s="16">
        <v>4000</v>
      </c>
      <c r="C339" s="1">
        <v>0</v>
      </c>
      <c r="D339" s="1">
        <v>0</v>
      </c>
      <c r="E339" s="1">
        <f>(C339+D339)/2</f>
        <v>0</v>
      </c>
      <c r="F339" s="16">
        <f>E339*B339</f>
        <v>0</v>
      </c>
      <c r="G339" s="6">
        <f t="shared" si="34"/>
        <v>4000</v>
      </c>
      <c r="H339" s="17"/>
      <c r="I339" t="s">
        <v>69</v>
      </c>
      <c r="L339" s="18"/>
      <c r="M339" t="s">
        <v>19</v>
      </c>
    </row>
    <row r="340" spans="1:12" ht="12.75">
      <c r="A340" s="25" t="s">
        <v>364</v>
      </c>
      <c r="B340" s="26"/>
      <c r="C340" s="25"/>
      <c r="D340" s="25"/>
      <c r="E340" s="25"/>
      <c r="F340" s="26">
        <f>SUM(F3:F339)</f>
        <v>12219107027.25</v>
      </c>
      <c r="G340" s="26">
        <f>SUM(G3:G339)</f>
        <v>12809759978</v>
      </c>
      <c r="H340" s="26"/>
      <c r="L340" s="27"/>
    </row>
    <row r="341" spans="2:12" ht="12.75">
      <c r="B341" s="6"/>
      <c r="L341" s="7"/>
    </row>
    <row r="342" ht="12.75">
      <c r="L342" s="7"/>
    </row>
    <row r="343" ht="12.75">
      <c r="L343" s="7"/>
    </row>
    <row r="344" ht="12.75">
      <c r="L344" s="7"/>
    </row>
    <row r="345" ht="12.75">
      <c r="L345" s="7"/>
    </row>
    <row r="346" ht="12.75">
      <c r="L346" s="7"/>
    </row>
    <row r="347" ht="12.75">
      <c r="L347" s="7"/>
    </row>
    <row r="348" ht="12.75">
      <c r="L348" s="7"/>
    </row>
    <row r="349" ht="12.75">
      <c r="L349" s="7"/>
    </row>
    <row r="350" ht="12.75">
      <c r="L350" s="7"/>
    </row>
    <row r="351" ht="12.75">
      <c r="L351" s="7"/>
    </row>
    <row r="352" ht="12.75">
      <c r="L352" s="7"/>
    </row>
    <row r="353" ht="12.75">
      <c r="L353" s="7"/>
    </row>
    <row r="354" ht="12.75">
      <c r="L354" s="7"/>
    </row>
    <row r="355" ht="12.75">
      <c r="L355" s="7"/>
    </row>
    <row r="356" ht="12.75">
      <c r="L356" s="7"/>
    </row>
    <row r="357" ht="12.75">
      <c r="L357" s="7"/>
    </row>
    <row r="358" ht="12.75">
      <c r="L358" s="7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8"/>
  <sheetViews>
    <sheetView workbookViewId="0" topLeftCell="A1">
      <pane ySplit="510" topLeftCell="BM1" activePane="bottomLeft" state="split"/>
      <selection pane="topLeft" activeCell="A1" sqref="A1"/>
      <selection pane="bottomLeft" activeCell="D21" sqref="D21"/>
    </sheetView>
  </sheetViews>
  <sheetFormatPr defaultColWidth="11.421875" defaultRowHeight="12.75"/>
  <cols>
    <col min="1" max="1" width="21.57421875" style="0" customWidth="1"/>
    <col min="2" max="2" width="51.7109375" style="0" customWidth="1"/>
    <col min="3" max="3" width="16.8515625" style="0" customWidth="1"/>
    <col min="4" max="5" width="14.28125" style="0" customWidth="1"/>
    <col min="6" max="7" width="18.421875" style="0" customWidth="1"/>
    <col min="8" max="8" width="4.57421875" style="0" customWidth="1"/>
  </cols>
  <sheetData>
    <row r="1" spans="1:9" ht="12.75">
      <c r="A1" s="4" t="s">
        <v>715</v>
      </c>
      <c r="B1" s="31" t="s">
        <v>714</v>
      </c>
      <c r="C1" s="4" t="s">
        <v>365</v>
      </c>
      <c r="D1" s="4" t="s">
        <v>6</v>
      </c>
      <c r="E1" s="4" t="s">
        <v>706</v>
      </c>
      <c r="F1" s="4" t="s">
        <v>4</v>
      </c>
      <c r="G1" s="4" t="s">
        <v>718</v>
      </c>
      <c r="H1" s="4" t="s">
        <v>366</v>
      </c>
      <c r="I1" s="4" t="s">
        <v>367</v>
      </c>
    </row>
    <row r="2" spans="1:9" ht="12.75">
      <c r="A2" s="12" t="s">
        <v>707</v>
      </c>
      <c r="B2" t="s">
        <v>63</v>
      </c>
      <c r="C2" s="28">
        <v>12000</v>
      </c>
      <c r="D2">
        <v>2000</v>
      </c>
      <c r="E2">
        <v>75</v>
      </c>
      <c r="F2" s="28">
        <f>PRODUCT(C2,D2)</f>
        <v>24000000</v>
      </c>
      <c r="G2" s="28">
        <f>C2*E2</f>
        <v>900000</v>
      </c>
      <c r="I2" t="s">
        <v>61</v>
      </c>
    </row>
    <row r="3" spans="1:7" ht="12.75">
      <c r="A3" s="12" t="s">
        <v>707</v>
      </c>
      <c r="B3" t="s">
        <v>416</v>
      </c>
      <c r="C3" s="28">
        <v>4000</v>
      </c>
      <c r="D3">
        <v>960</v>
      </c>
      <c r="E3">
        <v>25</v>
      </c>
      <c r="F3" s="28">
        <f aca="true" t="shared" si="0" ref="F3:F63">PRODUCT(C3,D3)</f>
        <v>3840000</v>
      </c>
      <c r="G3" s="28">
        <f aca="true" t="shared" si="1" ref="G3:G63">C3*E3</f>
        <v>100000</v>
      </c>
    </row>
    <row r="4" spans="1:7" ht="12.75">
      <c r="A4" s="12" t="s">
        <v>707</v>
      </c>
      <c r="B4" t="s">
        <v>417</v>
      </c>
      <c r="C4" s="28">
        <v>8000</v>
      </c>
      <c r="D4">
        <v>600</v>
      </c>
      <c r="E4">
        <v>16</v>
      </c>
      <c r="F4" s="28">
        <f t="shared" si="0"/>
        <v>4800000</v>
      </c>
      <c r="G4" s="28">
        <f t="shared" si="1"/>
        <v>128000</v>
      </c>
    </row>
    <row r="5" spans="1:9" ht="12.75">
      <c r="A5" s="12" t="s">
        <v>707</v>
      </c>
      <c r="B5" t="s">
        <v>64</v>
      </c>
      <c r="C5" s="28">
        <v>16000</v>
      </c>
      <c r="D5">
        <v>380</v>
      </c>
      <c r="E5">
        <v>35</v>
      </c>
      <c r="F5" s="28">
        <f t="shared" si="0"/>
        <v>6080000</v>
      </c>
      <c r="G5" s="28">
        <f t="shared" si="1"/>
        <v>560000</v>
      </c>
      <c r="I5" t="s">
        <v>61</v>
      </c>
    </row>
    <row r="6" spans="1:9" ht="12.75">
      <c r="A6" s="12" t="s">
        <v>707</v>
      </c>
      <c r="B6" t="s">
        <v>418</v>
      </c>
      <c r="C6" s="28">
        <v>6000</v>
      </c>
      <c r="D6">
        <v>81</v>
      </c>
      <c r="E6">
        <v>3.75</v>
      </c>
      <c r="F6" s="28">
        <f t="shared" si="0"/>
        <v>486000</v>
      </c>
      <c r="G6" s="28">
        <f t="shared" si="1"/>
        <v>22500</v>
      </c>
      <c r="I6" t="s">
        <v>581</v>
      </c>
    </row>
    <row r="7" spans="1:9" ht="12.75">
      <c r="A7" s="12" t="s">
        <v>707</v>
      </c>
      <c r="B7" t="s">
        <v>419</v>
      </c>
      <c r="C7" s="28">
        <v>6000</v>
      </c>
      <c r="D7">
        <v>175</v>
      </c>
      <c r="E7">
        <v>0</v>
      </c>
      <c r="F7" s="28">
        <f t="shared" si="0"/>
        <v>1050000</v>
      </c>
      <c r="G7" s="28">
        <f t="shared" si="1"/>
        <v>0</v>
      </c>
      <c r="I7" t="s">
        <v>61</v>
      </c>
    </row>
    <row r="8" spans="1:9" ht="12.75">
      <c r="A8" s="12" t="s">
        <v>707</v>
      </c>
      <c r="B8" t="s">
        <v>368</v>
      </c>
      <c r="C8" s="28">
        <v>3000</v>
      </c>
      <c r="D8">
        <v>440</v>
      </c>
      <c r="E8">
        <v>15</v>
      </c>
      <c r="F8" s="28">
        <f t="shared" si="0"/>
        <v>1320000</v>
      </c>
      <c r="G8" s="28">
        <f t="shared" si="1"/>
        <v>45000</v>
      </c>
      <c r="I8" t="s">
        <v>426</v>
      </c>
    </row>
    <row r="9" spans="1:7" ht="12.75">
      <c r="A9" s="12" t="s">
        <v>707</v>
      </c>
      <c r="B9" t="s">
        <v>420</v>
      </c>
      <c r="C9" s="28">
        <v>10000</v>
      </c>
      <c r="D9">
        <v>315</v>
      </c>
      <c r="E9">
        <v>6.25</v>
      </c>
      <c r="F9" s="28">
        <f t="shared" si="0"/>
        <v>3150000</v>
      </c>
      <c r="G9" s="28">
        <f t="shared" si="1"/>
        <v>62500</v>
      </c>
    </row>
    <row r="10" spans="1:9" ht="12.75">
      <c r="A10" s="12" t="s">
        <v>707</v>
      </c>
      <c r="B10" t="s">
        <v>94</v>
      </c>
      <c r="C10" s="28">
        <v>20000</v>
      </c>
      <c r="D10">
        <v>255</v>
      </c>
      <c r="E10">
        <v>9.6</v>
      </c>
      <c r="F10" s="28">
        <f t="shared" si="0"/>
        <v>5100000</v>
      </c>
      <c r="G10" s="28">
        <f t="shared" si="1"/>
        <v>192000</v>
      </c>
      <c r="I10" t="s">
        <v>61</v>
      </c>
    </row>
    <row r="11" spans="1:7" ht="12.75">
      <c r="A11" s="12" t="s">
        <v>707</v>
      </c>
      <c r="B11" t="s">
        <v>369</v>
      </c>
      <c r="C11" s="28">
        <v>20000</v>
      </c>
      <c r="D11">
        <v>600</v>
      </c>
      <c r="E11">
        <v>24.96</v>
      </c>
      <c r="F11" s="28">
        <f t="shared" si="0"/>
        <v>12000000</v>
      </c>
      <c r="G11" s="28">
        <f t="shared" si="1"/>
        <v>499200</v>
      </c>
    </row>
    <row r="12" spans="1:8" ht="12.75">
      <c r="A12" s="12" t="s">
        <v>707</v>
      </c>
      <c r="B12" t="s">
        <v>421</v>
      </c>
      <c r="C12" s="28">
        <v>6000</v>
      </c>
      <c r="D12">
        <v>192.5</v>
      </c>
      <c r="E12">
        <v>18</v>
      </c>
      <c r="F12" s="28">
        <f t="shared" si="0"/>
        <v>1155000</v>
      </c>
      <c r="G12" s="28">
        <f t="shared" si="1"/>
        <v>108000</v>
      </c>
      <c r="H12" t="s">
        <v>110</v>
      </c>
    </row>
    <row r="13" spans="1:8" ht="12.75">
      <c r="A13" s="12" t="s">
        <v>707</v>
      </c>
      <c r="B13" t="s">
        <v>422</v>
      </c>
      <c r="C13" s="28">
        <v>30000</v>
      </c>
      <c r="D13">
        <v>427.5</v>
      </c>
      <c r="E13">
        <v>24.98</v>
      </c>
      <c r="F13" s="28">
        <f t="shared" si="0"/>
        <v>12825000</v>
      </c>
      <c r="G13" s="28">
        <f t="shared" si="1"/>
        <v>749400</v>
      </c>
      <c r="H13" t="s">
        <v>586</v>
      </c>
    </row>
    <row r="14" spans="1:8" ht="12.75">
      <c r="A14" s="12" t="s">
        <v>707</v>
      </c>
      <c r="B14" t="s">
        <v>423</v>
      </c>
      <c r="C14" s="28">
        <v>20000</v>
      </c>
      <c r="D14">
        <v>20.5</v>
      </c>
      <c r="E14">
        <v>1.72</v>
      </c>
      <c r="F14" s="28">
        <f t="shared" si="0"/>
        <v>410000</v>
      </c>
      <c r="G14" s="28">
        <f t="shared" si="1"/>
        <v>34400</v>
      </c>
      <c r="H14" t="s">
        <v>586</v>
      </c>
    </row>
    <row r="15" spans="1:8" ht="12.75">
      <c r="A15" s="12" t="s">
        <v>707</v>
      </c>
      <c r="B15" t="s">
        <v>424</v>
      </c>
      <c r="C15" s="28">
        <v>20000</v>
      </c>
      <c r="D15">
        <v>500</v>
      </c>
      <c r="E15">
        <v>30</v>
      </c>
      <c r="F15" s="28">
        <f t="shared" si="0"/>
        <v>10000000</v>
      </c>
      <c r="G15" s="28">
        <f t="shared" si="1"/>
        <v>600000</v>
      </c>
      <c r="H15" t="s">
        <v>586</v>
      </c>
    </row>
    <row r="16" spans="1:7" ht="12.75">
      <c r="A16" s="12" t="s">
        <v>707</v>
      </c>
      <c r="B16" t="s">
        <v>425</v>
      </c>
      <c r="C16" s="28">
        <v>40000</v>
      </c>
      <c r="D16">
        <v>90</v>
      </c>
      <c r="E16">
        <v>7.5</v>
      </c>
      <c r="F16" s="28">
        <f t="shared" si="0"/>
        <v>3600000</v>
      </c>
      <c r="G16" s="28">
        <f t="shared" si="1"/>
        <v>300000</v>
      </c>
    </row>
    <row r="17" spans="1:8" ht="12.75">
      <c r="A17" s="12" t="s">
        <v>707</v>
      </c>
      <c r="B17" s="21" t="s">
        <v>587</v>
      </c>
      <c r="C17" s="28">
        <v>60000</v>
      </c>
      <c r="D17">
        <v>35.5</v>
      </c>
      <c r="E17">
        <v>1.29</v>
      </c>
      <c r="F17" s="28">
        <f t="shared" si="0"/>
        <v>2130000</v>
      </c>
      <c r="G17" s="28">
        <f t="shared" si="1"/>
        <v>77400</v>
      </c>
      <c r="H17" t="s">
        <v>586</v>
      </c>
    </row>
    <row r="18" spans="1:7" ht="12.75">
      <c r="A18" s="12" t="s">
        <v>708</v>
      </c>
      <c r="B18" t="s">
        <v>427</v>
      </c>
      <c r="C18" s="28">
        <v>4400</v>
      </c>
      <c r="D18">
        <v>350</v>
      </c>
      <c r="E18">
        <v>11.45</v>
      </c>
      <c r="F18" s="28">
        <f t="shared" si="0"/>
        <v>1540000</v>
      </c>
      <c r="G18" s="28">
        <f t="shared" si="1"/>
        <v>50380</v>
      </c>
    </row>
    <row r="19" spans="1:7" ht="12.75">
      <c r="A19" s="12" t="s">
        <v>708</v>
      </c>
      <c r="B19" t="s">
        <v>428</v>
      </c>
      <c r="C19" s="28">
        <v>7250</v>
      </c>
      <c r="D19">
        <v>131</v>
      </c>
      <c r="E19">
        <v>0</v>
      </c>
      <c r="F19" s="28">
        <f t="shared" si="0"/>
        <v>949750</v>
      </c>
      <c r="G19" s="28">
        <f t="shared" si="1"/>
        <v>0</v>
      </c>
    </row>
    <row r="20" spans="1:8" ht="12.75">
      <c r="A20" s="12" t="s">
        <v>708</v>
      </c>
      <c r="B20" t="s">
        <v>429</v>
      </c>
      <c r="C20" s="28">
        <v>16000</v>
      </c>
      <c r="D20">
        <v>179</v>
      </c>
      <c r="E20">
        <v>8.33</v>
      </c>
      <c r="F20" s="28">
        <f t="shared" si="0"/>
        <v>2864000</v>
      </c>
      <c r="G20" s="28">
        <f t="shared" si="1"/>
        <v>133280</v>
      </c>
      <c r="H20" t="s">
        <v>586</v>
      </c>
    </row>
    <row r="21" spans="1:7" ht="12.75">
      <c r="A21" s="12" t="s">
        <v>708</v>
      </c>
      <c r="B21" t="s">
        <v>430</v>
      </c>
      <c r="C21" s="28">
        <v>30000</v>
      </c>
      <c r="D21">
        <v>121</v>
      </c>
      <c r="E21">
        <v>0</v>
      </c>
      <c r="F21" s="28">
        <f t="shared" si="0"/>
        <v>3630000</v>
      </c>
      <c r="G21" s="28">
        <f t="shared" si="1"/>
        <v>0</v>
      </c>
    </row>
    <row r="22" spans="1:8" ht="12.75">
      <c r="A22" s="12" t="s">
        <v>708</v>
      </c>
      <c r="B22" t="s">
        <v>709</v>
      </c>
      <c r="C22" s="28">
        <v>50000</v>
      </c>
      <c r="D22">
        <v>40</v>
      </c>
      <c r="E22">
        <v>0</v>
      </c>
      <c r="F22" s="28">
        <f t="shared" si="0"/>
        <v>2000000</v>
      </c>
      <c r="G22" s="28">
        <f t="shared" si="1"/>
        <v>0</v>
      </c>
      <c r="H22" t="s">
        <v>137</v>
      </c>
    </row>
    <row r="23" spans="1:7" ht="12.75">
      <c r="A23" s="12" t="s">
        <v>708</v>
      </c>
      <c r="B23" t="s">
        <v>374</v>
      </c>
      <c r="C23" s="28">
        <v>30000</v>
      </c>
      <c r="D23">
        <v>74</v>
      </c>
      <c r="E23">
        <v>3.64</v>
      </c>
      <c r="F23" s="28">
        <f t="shared" si="0"/>
        <v>2220000</v>
      </c>
      <c r="G23" s="28">
        <f t="shared" si="1"/>
        <v>109200</v>
      </c>
    </row>
    <row r="24" spans="1:8" ht="12.75">
      <c r="A24" s="12" t="s">
        <v>708</v>
      </c>
      <c r="B24" t="s">
        <v>431</v>
      </c>
      <c r="C24" s="28">
        <v>22500</v>
      </c>
      <c r="D24">
        <v>176</v>
      </c>
      <c r="E24">
        <v>25.39</v>
      </c>
      <c r="F24" s="28">
        <f t="shared" si="0"/>
        <v>3960000</v>
      </c>
      <c r="G24" s="28">
        <f t="shared" si="1"/>
        <v>571275</v>
      </c>
      <c r="H24" t="s">
        <v>110</v>
      </c>
    </row>
    <row r="25" spans="1:7" ht="12.75">
      <c r="A25" s="12" t="s">
        <v>708</v>
      </c>
      <c r="B25" t="s">
        <v>370</v>
      </c>
      <c r="C25" s="28">
        <v>6000</v>
      </c>
      <c r="D25">
        <v>475</v>
      </c>
      <c r="E25">
        <v>25</v>
      </c>
      <c r="F25" s="28">
        <f t="shared" si="0"/>
        <v>2850000</v>
      </c>
      <c r="G25" s="28">
        <f t="shared" si="1"/>
        <v>150000</v>
      </c>
    </row>
    <row r="26" spans="1:7" ht="12.75">
      <c r="A26" s="12" t="s">
        <v>708</v>
      </c>
      <c r="B26" t="s">
        <v>371</v>
      </c>
      <c r="C26" s="28">
        <v>3200</v>
      </c>
      <c r="D26">
        <v>485</v>
      </c>
      <c r="E26">
        <v>0</v>
      </c>
      <c r="F26" s="28">
        <f t="shared" si="0"/>
        <v>1552000</v>
      </c>
      <c r="G26" s="28">
        <f t="shared" si="1"/>
        <v>0</v>
      </c>
    </row>
    <row r="27" spans="1:7" ht="12.75">
      <c r="A27" s="12" t="s">
        <v>708</v>
      </c>
      <c r="B27" t="s">
        <v>432</v>
      </c>
      <c r="C27" s="28">
        <v>20000</v>
      </c>
      <c r="D27">
        <v>90</v>
      </c>
      <c r="E27">
        <v>0</v>
      </c>
      <c r="F27" s="28">
        <f t="shared" si="0"/>
        <v>1800000</v>
      </c>
      <c r="G27" s="28">
        <f t="shared" si="1"/>
        <v>0</v>
      </c>
    </row>
    <row r="28" spans="1:7" ht="12.75">
      <c r="A28" s="12" t="s">
        <v>708</v>
      </c>
      <c r="B28" t="s">
        <v>433</v>
      </c>
      <c r="C28" s="28">
        <v>17500</v>
      </c>
      <c r="D28">
        <v>40</v>
      </c>
      <c r="E28">
        <v>0</v>
      </c>
      <c r="F28" s="28">
        <f t="shared" si="0"/>
        <v>700000</v>
      </c>
      <c r="G28" s="28">
        <f t="shared" si="1"/>
        <v>0</v>
      </c>
    </row>
    <row r="29" spans="1:7" ht="12.75">
      <c r="A29" s="12" t="s">
        <v>708</v>
      </c>
      <c r="B29" t="s">
        <v>710</v>
      </c>
      <c r="C29" s="28">
        <v>35000</v>
      </c>
      <c r="D29">
        <v>135</v>
      </c>
      <c r="E29">
        <v>3.5</v>
      </c>
      <c r="F29" s="28">
        <f t="shared" si="0"/>
        <v>4725000</v>
      </c>
      <c r="G29" s="28">
        <f t="shared" si="1"/>
        <v>122500</v>
      </c>
    </row>
    <row r="30" spans="1:7" ht="12.75">
      <c r="A30" s="12" t="s">
        <v>708</v>
      </c>
      <c r="B30" t="s">
        <v>373</v>
      </c>
      <c r="C30" s="28">
        <v>45000</v>
      </c>
      <c r="D30">
        <v>50</v>
      </c>
      <c r="E30">
        <v>0</v>
      </c>
      <c r="F30" s="28">
        <f t="shared" si="0"/>
        <v>2250000</v>
      </c>
      <c r="G30" s="28">
        <f t="shared" si="1"/>
        <v>0</v>
      </c>
    </row>
    <row r="31" spans="1:7" ht="12.75">
      <c r="A31" s="12" t="s">
        <v>708</v>
      </c>
      <c r="B31" t="s">
        <v>372</v>
      </c>
      <c r="C31" s="28">
        <v>20000</v>
      </c>
      <c r="D31">
        <v>160</v>
      </c>
      <c r="E31">
        <v>0</v>
      </c>
      <c r="F31" s="28">
        <f t="shared" si="0"/>
        <v>3200000</v>
      </c>
      <c r="G31" s="28">
        <f t="shared" si="1"/>
        <v>0</v>
      </c>
    </row>
    <row r="32" spans="1:8" ht="12.75">
      <c r="A32" s="12" t="s">
        <v>708</v>
      </c>
      <c r="B32" t="s">
        <v>711</v>
      </c>
      <c r="C32" s="28">
        <v>12000</v>
      </c>
      <c r="D32">
        <v>110</v>
      </c>
      <c r="E32">
        <v>20</v>
      </c>
      <c r="F32" s="28">
        <f t="shared" si="0"/>
        <v>1320000</v>
      </c>
      <c r="G32" s="28">
        <f t="shared" si="1"/>
        <v>240000</v>
      </c>
      <c r="H32" t="s">
        <v>137</v>
      </c>
    </row>
    <row r="33" spans="1:7" ht="12.75">
      <c r="A33" s="12" t="s">
        <v>708</v>
      </c>
      <c r="B33" t="s">
        <v>440</v>
      </c>
      <c r="C33" s="28">
        <v>42000</v>
      </c>
      <c r="D33">
        <v>48</v>
      </c>
      <c r="E33">
        <v>0</v>
      </c>
      <c r="F33" s="28">
        <f t="shared" si="0"/>
        <v>2016000</v>
      </c>
      <c r="G33" s="28">
        <f t="shared" si="1"/>
        <v>0</v>
      </c>
    </row>
    <row r="34" spans="1:7" ht="12.75">
      <c r="A34" s="12" t="s">
        <v>708</v>
      </c>
      <c r="B34" t="s">
        <v>434</v>
      </c>
      <c r="C34" s="28">
        <v>3000</v>
      </c>
      <c r="D34">
        <v>495</v>
      </c>
      <c r="E34">
        <v>7.5</v>
      </c>
      <c r="F34" s="28">
        <f t="shared" si="0"/>
        <v>1485000</v>
      </c>
      <c r="G34" s="28">
        <f t="shared" si="1"/>
        <v>22500</v>
      </c>
    </row>
    <row r="35" spans="1:7" ht="12.75">
      <c r="A35" s="12" t="s">
        <v>708</v>
      </c>
      <c r="B35" t="s">
        <v>435</v>
      </c>
      <c r="C35" s="28">
        <v>10000</v>
      </c>
      <c r="D35">
        <v>95</v>
      </c>
      <c r="E35">
        <v>10</v>
      </c>
      <c r="F35" s="28">
        <f t="shared" si="0"/>
        <v>950000</v>
      </c>
      <c r="G35" s="28">
        <f t="shared" si="1"/>
        <v>100000</v>
      </c>
    </row>
    <row r="36" spans="1:7" ht="12.75">
      <c r="A36" s="12" t="s">
        <v>708</v>
      </c>
      <c r="B36" t="s">
        <v>436</v>
      </c>
      <c r="C36" s="28">
        <v>10000</v>
      </c>
      <c r="D36">
        <v>85</v>
      </c>
      <c r="E36">
        <v>0</v>
      </c>
      <c r="F36" s="28">
        <f t="shared" si="0"/>
        <v>850000</v>
      </c>
      <c r="G36" s="28">
        <f t="shared" si="1"/>
        <v>0</v>
      </c>
    </row>
    <row r="37" spans="1:7" ht="12.75">
      <c r="A37" s="12" t="s">
        <v>708</v>
      </c>
      <c r="B37" t="s">
        <v>437</v>
      </c>
      <c r="C37" s="28">
        <v>10000</v>
      </c>
      <c r="D37">
        <v>31.25</v>
      </c>
      <c r="E37">
        <v>0</v>
      </c>
      <c r="F37" s="28">
        <f t="shared" si="0"/>
        <v>312500</v>
      </c>
      <c r="G37" s="28">
        <f t="shared" si="1"/>
        <v>0</v>
      </c>
    </row>
    <row r="38" spans="1:8" ht="12.75">
      <c r="A38" s="12" t="s">
        <v>708</v>
      </c>
      <c r="B38" t="s">
        <v>438</v>
      </c>
      <c r="C38" s="28">
        <v>5000</v>
      </c>
      <c r="D38">
        <v>25</v>
      </c>
      <c r="E38">
        <v>0</v>
      </c>
      <c r="F38" s="28">
        <f t="shared" si="0"/>
        <v>125000</v>
      </c>
      <c r="G38" s="28">
        <f t="shared" si="1"/>
        <v>0</v>
      </c>
      <c r="H38" t="s">
        <v>110</v>
      </c>
    </row>
    <row r="39" spans="1:7" ht="12.75">
      <c r="A39" s="12" t="s">
        <v>708</v>
      </c>
      <c r="B39" t="s">
        <v>439</v>
      </c>
      <c r="C39" s="28">
        <v>10000</v>
      </c>
      <c r="D39">
        <v>75</v>
      </c>
      <c r="E39">
        <v>4.55</v>
      </c>
      <c r="F39" s="28">
        <f t="shared" si="0"/>
        <v>750000</v>
      </c>
      <c r="G39" s="28">
        <f t="shared" si="1"/>
        <v>45500</v>
      </c>
    </row>
    <row r="40" spans="1:7" ht="12.75">
      <c r="A40" s="12" t="s">
        <v>712</v>
      </c>
      <c r="B40" t="s">
        <v>451</v>
      </c>
      <c r="C40" s="28">
        <v>2400</v>
      </c>
      <c r="D40">
        <v>500</v>
      </c>
      <c r="E40">
        <v>0</v>
      </c>
      <c r="F40" s="28">
        <f t="shared" si="0"/>
        <v>1200000</v>
      </c>
      <c r="G40" s="28">
        <f t="shared" si="1"/>
        <v>0</v>
      </c>
    </row>
    <row r="41" spans="1:7" ht="12.75">
      <c r="A41" s="12" t="s">
        <v>712</v>
      </c>
      <c r="B41" t="s">
        <v>713</v>
      </c>
      <c r="C41" s="28">
        <v>40000</v>
      </c>
      <c r="D41">
        <v>20.5</v>
      </c>
      <c r="E41">
        <v>5</v>
      </c>
      <c r="F41" s="28">
        <f t="shared" si="0"/>
        <v>820000</v>
      </c>
      <c r="G41" s="28">
        <f t="shared" si="1"/>
        <v>200000</v>
      </c>
    </row>
    <row r="42" spans="1:7" ht="12.75">
      <c r="A42" s="12" t="s">
        <v>712</v>
      </c>
      <c r="B42" t="s">
        <v>450</v>
      </c>
      <c r="C42" s="28">
        <v>25000</v>
      </c>
      <c r="D42">
        <v>20</v>
      </c>
      <c r="E42">
        <v>0</v>
      </c>
      <c r="F42" s="28">
        <f t="shared" si="0"/>
        <v>500000</v>
      </c>
      <c r="G42" s="28">
        <f t="shared" si="1"/>
        <v>0</v>
      </c>
    </row>
    <row r="43" spans="1:7" ht="12.75">
      <c r="A43" s="12" t="s">
        <v>712</v>
      </c>
      <c r="B43" t="s">
        <v>448</v>
      </c>
      <c r="C43" s="28">
        <v>20000</v>
      </c>
      <c r="D43">
        <v>310</v>
      </c>
      <c r="E43">
        <v>15</v>
      </c>
      <c r="F43" s="28">
        <f t="shared" si="0"/>
        <v>6200000</v>
      </c>
      <c r="G43" s="28">
        <f t="shared" si="1"/>
        <v>300000</v>
      </c>
    </row>
    <row r="44" spans="1:8" ht="12.75">
      <c r="A44" s="12" t="s">
        <v>712</v>
      </c>
      <c r="B44" t="s">
        <v>449</v>
      </c>
      <c r="C44" s="28">
        <v>100000</v>
      </c>
      <c r="D44">
        <v>315</v>
      </c>
      <c r="E44">
        <v>15</v>
      </c>
      <c r="F44" s="28">
        <f t="shared" si="0"/>
        <v>31500000</v>
      </c>
      <c r="G44" s="28">
        <f t="shared" si="1"/>
        <v>1500000</v>
      </c>
      <c r="H44" t="s">
        <v>137</v>
      </c>
    </row>
    <row r="45" spans="1:8" ht="12.75">
      <c r="A45" s="12" t="s">
        <v>712</v>
      </c>
      <c r="B45" t="s">
        <v>447</v>
      </c>
      <c r="C45" s="28">
        <v>14000</v>
      </c>
      <c r="D45">
        <v>99.5</v>
      </c>
      <c r="E45">
        <v>3</v>
      </c>
      <c r="F45" s="28">
        <f t="shared" si="0"/>
        <v>1393000</v>
      </c>
      <c r="G45" s="28">
        <f t="shared" si="1"/>
        <v>42000</v>
      </c>
      <c r="H45" t="s">
        <v>586</v>
      </c>
    </row>
    <row r="46" spans="1:7" ht="12.75">
      <c r="A46" s="12" t="s">
        <v>712</v>
      </c>
      <c r="B46" t="s">
        <v>378</v>
      </c>
      <c r="C46" s="28">
        <v>10000</v>
      </c>
      <c r="D46">
        <v>655</v>
      </c>
      <c r="E46">
        <v>50</v>
      </c>
      <c r="F46" s="28">
        <f t="shared" si="0"/>
        <v>6550000</v>
      </c>
      <c r="G46" s="28">
        <f t="shared" si="1"/>
        <v>500000</v>
      </c>
    </row>
    <row r="47" spans="1:8" ht="12.75">
      <c r="A47" s="12" t="s">
        <v>712</v>
      </c>
      <c r="B47" t="s">
        <v>379</v>
      </c>
      <c r="C47" s="28">
        <v>2000</v>
      </c>
      <c r="D47">
        <v>275</v>
      </c>
      <c r="E47">
        <v>0</v>
      </c>
      <c r="F47" s="28">
        <f t="shared" si="0"/>
        <v>550000</v>
      </c>
      <c r="G47" s="28">
        <f t="shared" si="1"/>
        <v>0</v>
      </c>
      <c r="H47" t="s">
        <v>137</v>
      </c>
    </row>
    <row r="48" spans="1:8" ht="12.75">
      <c r="A48" s="12" t="s">
        <v>712</v>
      </c>
      <c r="B48" t="s">
        <v>380</v>
      </c>
      <c r="C48" s="28">
        <v>12000</v>
      </c>
      <c r="D48">
        <v>28</v>
      </c>
      <c r="E48">
        <v>0</v>
      </c>
      <c r="F48" s="28">
        <f t="shared" si="0"/>
        <v>336000</v>
      </c>
      <c r="G48" s="28">
        <f t="shared" si="1"/>
        <v>0</v>
      </c>
      <c r="H48" t="s">
        <v>586</v>
      </c>
    </row>
    <row r="49" spans="1:7" ht="12.75">
      <c r="A49" s="12" t="s">
        <v>712</v>
      </c>
      <c r="B49" t="s">
        <v>445</v>
      </c>
      <c r="C49" s="28">
        <v>10000</v>
      </c>
      <c r="D49">
        <v>75</v>
      </c>
      <c r="E49">
        <v>0</v>
      </c>
      <c r="F49" s="28">
        <f t="shared" si="0"/>
        <v>750000</v>
      </c>
      <c r="G49" s="28">
        <f t="shared" si="1"/>
        <v>0</v>
      </c>
    </row>
    <row r="50" spans="1:7" ht="12.75">
      <c r="A50" s="12" t="s">
        <v>712</v>
      </c>
      <c r="B50" t="s">
        <v>446</v>
      </c>
      <c r="C50" s="28">
        <v>25000</v>
      </c>
      <c r="D50">
        <v>86</v>
      </c>
      <c r="E50">
        <v>0</v>
      </c>
      <c r="F50" s="28">
        <f t="shared" si="0"/>
        <v>2150000</v>
      </c>
      <c r="G50" s="28">
        <f t="shared" si="1"/>
        <v>0</v>
      </c>
    </row>
    <row r="51" spans="1:7" ht="12.75">
      <c r="A51" s="12" t="s">
        <v>712</v>
      </c>
      <c r="B51" t="s">
        <v>381</v>
      </c>
      <c r="C51" s="28">
        <v>5300</v>
      </c>
      <c r="D51">
        <v>405</v>
      </c>
      <c r="E51">
        <v>25</v>
      </c>
      <c r="F51" s="28">
        <f t="shared" si="0"/>
        <v>2146500</v>
      </c>
      <c r="G51" s="28">
        <f t="shared" si="1"/>
        <v>132500</v>
      </c>
    </row>
    <row r="52" spans="1:7" ht="12.75">
      <c r="A52" s="12" t="s">
        <v>712</v>
      </c>
      <c r="B52" t="s">
        <v>441</v>
      </c>
      <c r="C52" s="28">
        <v>2700</v>
      </c>
      <c r="D52">
        <v>44</v>
      </c>
      <c r="E52">
        <v>0</v>
      </c>
      <c r="F52" s="28">
        <f t="shared" si="0"/>
        <v>118800</v>
      </c>
      <c r="G52" s="28">
        <f t="shared" si="1"/>
        <v>0</v>
      </c>
    </row>
    <row r="53" spans="1:7" ht="12.75">
      <c r="A53" s="12" t="s">
        <v>712</v>
      </c>
      <c r="B53" t="s">
        <v>442</v>
      </c>
      <c r="C53" s="28">
        <v>45000</v>
      </c>
      <c r="D53">
        <v>7.25</v>
      </c>
      <c r="E53">
        <v>0</v>
      </c>
      <c r="F53" s="28">
        <f t="shared" si="0"/>
        <v>326250</v>
      </c>
      <c r="G53" s="28">
        <f t="shared" si="1"/>
        <v>0</v>
      </c>
    </row>
    <row r="54" spans="1:7" ht="12.75">
      <c r="A54" s="12" t="s">
        <v>712</v>
      </c>
      <c r="B54" t="s">
        <v>375</v>
      </c>
      <c r="C54" s="28">
        <v>3600</v>
      </c>
      <c r="D54">
        <v>360</v>
      </c>
      <c r="E54">
        <v>7</v>
      </c>
      <c r="F54" s="28">
        <f t="shared" si="0"/>
        <v>1296000</v>
      </c>
      <c r="G54" s="28">
        <f t="shared" si="1"/>
        <v>25200</v>
      </c>
    </row>
    <row r="55" spans="1:7" ht="12.75">
      <c r="A55" s="12" t="s">
        <v>712</v>
      </c>
      <c r="B55" t="s">
        <v>376</v>
      </c>
      <c r="C55" s="28">
        <v>9000</v>
      </c>
      <c r="D55">
        <v>270</v>
      </c>
      <c r="E55">
        <v>13.5</v>
      </c>
      <c r="F55" s="28">
        <f t="shared" si="0"/>
        <v>2430000</v>
      </c>
      <c r="G55" s="28">
        <f t="shared" si="1"/>
        <v>121500</v>
      </c>
    </row>
    <row r="56" spans="1:7" ht="12.75">
      <c r="A56" s="12" t="s">
        <v>712</v>
      </c>
      <c r="B56" t="s">
        <v>377</v>
      </c>
      <c r="C56" s="28">
        <v>2400</v>
      </c>
      <c r="D56">
        <v>600</v>
      </c>
      <c r="E56">
        <v>32.5</v>
      </c>
      <c r="F56" s="28">
        <f t="shared" si="0"/>
        <v>1440000</v>
      </c>
      <c r="G56" s="28">
        <f t="shared" si="1"/>
        <v>78000</v>
      </c>
    </row>
    <row r="57" spans="1:7" ht="12.75">
      <c r="A57" s="12" t="s">
        <v>712</v>
      </c>
      <c r="B57" t="s">
        <v>443</v>
      </c>
      <c r="C57" s="28">
        <v>4000</v>
      </c>
      <c r="D57">
        <v>70</v>
      </c>
      <c r="E57">
        <v>0</v>
      </c>
      <c r="F57" s="28">
        <f t="shared" si="0"/>
        <v>280000</v>
      </c>
      <c r="G57" s="28">
        <f t="shared" si="1"/>
        <v>0</v>
      </c>
    </row>
    <row r="58" spans="1:7" ht="12.75">
      <c r="A58" s="12" t="s">
        <v>712</v>
      </c>
      <c r="B58" t="s">
        <v>444</v>
      </c>
      <c r="C58" s="28">
        <v>9000</v>
      </c>
      <c r="D58">
        <v>1200</v>
      </c>
      <c r="E58">
        <v>52.5</v>
      </c>
      <c r="F58" s="28">
        <f t="shared" si="0"/>
        <v>10800000</v>
      </c>
      <c r="G58" s="28">
        <f t="shared" si="1"/>
        <v>472500</v>
      </c>
    </row>
    <row r="59" spans="1:7" ht="12.75">
      <c r="A59" s="12" t="s">
        <v>452</v>
      </c>
      <c r="B59" t="s">
        <v>453</v>
      </c>
      <c r="C59" s="28">
        <v>12000</v>
      </c>
      <c r="D59">
        <v>990</v>
      </c>
      <c r="E59">
        <v>23.3</v>
      </c>
      <c r="F59" s="28">
        <f t="shared" si="0"/>
        <v>11880000</v>
      </c>
      <c r="G59" s="28">
        <f t="shared" si="1"/>
        <v>279600</v>
      </c>
    </row>
    <row r="60" spans="1:7" ht="12.75">
      <c r="A60" s="12" t="s">
        <v>452</v>
      </c>
      <c r="B60" t="s">
        <v>382</v>
      </c>
      <c r="C60" s="28">
        <v>12000</v>
      </c>
      <c r="D60">
        <v>152.5</v>
      </c>
      <c r="E60">
        <v>0</v>
      </c>
      <c r="F60" s="28">
        <f t="shared" si="0"/>
        <v>1830000</v>
      </c>
      <c r="G60" s="28">
        <f t="shared" si="1"/>
        <v>0</v>
      </c>
    </row>
    <row r="61" spans="1:7" ht="12.75">
      <c r="A61" s="12" t="s">
        <v>452</v>
      </c>
      <c r="B61" t="s">
        <v>716</v>
      </c>
      <c r="C61" s="28">
        <v>35000</v>
      </c>
      <c r="D61">
        <v>16</v>
      </c>
      <c r="E61">
        <v>0</v>
      </c>
      <c r="F61" s="28">
        <f t="shared" si="0"/>
        <v>560000</v>
      </c>
      <c r="G61" s="28">
        <f t="shared" si="1"/>
        <v>0</v>
      </c>
    </row>
    <row r="62" spans="1:7" ht="12.75">
      <c r="A62" s="12" t="s">
        <v>452</v>
      </c>
      <c r="B62" t="s">
        <v>454</v>
      </c>
      <c r="C62" s="28">
        <v>8021</v>
      </c>
      <c r="D62">
        <v>400</v>
      </c>
      <c r="E62">
        <v>9.25</v>
      </c>
      <c r="F62" s="28">
        <f t="shared" si="0"/>
        <v>3208400</v>
      </c>
      <c r="G62" s="28">
        <f t="shared" si="1"/>
        <v>74194.25</v>
      </c>
    </row>
    <row r="63" spans="1:7" ht="12.75">
      <c r="A63" s="12" t="s">
        <v>452</v>
      </c>
      <c r="B63" t="s">
        <v>383</v>
      </c>
      <c r="C63" s="28">
        <v>20000</v>
      </c>
      <c r="D63">
        <v>81</v>
      </c>
      <c r="E63">
        <v>5</v>
      </c>
      <c r="F63" s="28">
        <f t="shared" si="0"/>
        <v>1620000</v>
      </c>
      <c r="G63" s="28">
        <f t="shared" si="1"/>
        <v>100000</v>
      </c>
    </row>
    <row r="64" spans="1:7" ht="12.75">
      <c r="A64" s="12" t="s">
        <v>452</v>
      </c>
      <c r="B64" t="s">
        <v>455</v>
      </c>
      <c r="C64" s="28">
        <v>30000</v>
      </c>
      <c r="D64">
        <v>134.5</v>
      </c>
      <c r="E64">
        <v>11</v>
      </c>
      <c r="F64" s="28">
        <f aca="true" t="shared" si="2" ref="F64:F125">PRODUCT(C64,D64)</f>
        <v>4035000</v>
      </c>
      <c r="G64" s="28">
        <f aca="true" t="shared" si="3" ref="G64:G125">C64*E64</f>
        <v>330000</v>
      </c>
    </row>
    <row r="65" spans="1:7" ht="12.75">
      <c r="A65" s="12" t="s">
        <v>452</v>
      </c>
      <c r="B65" t="s">
        <v>456</v>
      </c>
      <c r="C65" s="28">
        <v>18000</v>
      </c>
      <c r="D65">
        <v>350</v>
      </c>
      <c r="E65">
        <v>0</v>
      </c>
      <c r="F65" s="28">
        <f t="shared" si="2"/>
        <v>6300000</v>
      </c>
      <c r="G65" s="28">
        <f t="shared" si="3"/>
        <v>0</v>
      </c>
    </row>
    <row r="66" spans="1:7" ht="12.75">
      <c r="A66" s="12" t="s">
        <v>452</v>
      </c>
      <c r="B66" t="s">
        <v>475</v>
      </c>
      <c r="C66" s="28">
        <v>6000</v>
      </c>
      <c r="D66">
        <v>745</v>
      </c>
      <c r="E66">
        <v>35</v>
      </c>
      <c r="F66" s="28">
        <f t="shared" si="2"/>
        <v>4470000</v>
      </c>
      <c r="G66" s="28">
        <f t="shared" si="3"/>
        <v>210000</v>
      </c>
    </row>
    <row r="67" spans="1:7" ht="12.75">
      <c r="A67" s="12" t="s">
        <v>452</v>
      </c>
      <c r="B67" t="s">
        <v>457</v>
      </c>
      <c r="C67" s="28">
        <v>16000</v>
      </c>
      <c r="D67">
        <v>510</v>
      </c>
      <c r="E67">
        <v>35</v>
      </c>
      <c r="F67" s="28">
        <f t="shared" si="2"/>
        <v>8160000</v>
      </c>
      <c r="G67" s="28">
        <f t="shared" si="3"/>
        <v>560000</v>
      </c>
    </row>
    <row r="68" spans="1:8" ht="12.75">
      <c r="A68" s="12" t="s">
        <v>452</v>
      </c>
      <c r="B68" t="s">
        <v>458</v>
      </c>
      <c r="C68" s="28">
        <v>3000</v>
      </c>
      <c r="D68">
        <v>400</v>
      </c>
      <c r="E68">
        <v>18.52</v>
      </c>
      <c r="F68" s="28">
        <f t="shared" si="2"/>
        <v>1200000</v>
      </c>
      <c r="G68" s="28">
        <f t="shared" si="3"/>
        <v>55560</v>
      </c>
      <c r="H68" t="s">
        <v>110</v>
      </c>
    </row>
    <row r="69" spans="1:7" ht="12.75">
      <c r="A69" s="12" t="s">
        <v>452</v>
      </c>
      <c r="B69" t="s">
        <v>459</v>
      </c>
      <c r="C69" s="28">
        <v>20000</v>
      </c>
      <c r="D69">
        <v>1400</v>
      </c>
      <c r="E69">
        <v>25</v>
      </c>
      <c r="F69" s="28">
        <f t="shared" si="2"/>
        <v>28000000</v>
      </c>
      <c r="G69" s="28">
        <f t="shared" si="3"/>
        <v>500000</v>
      </c>
    </row>
    <row r="70" spans="1:7" ht="12.75">
      <c r="A70" s="12" t="s">
        <v>452</v>
      </c>
      <c r="B70" t="s">
        <v>460</v>
      </c>
      <c r="C70" s="28">
        <v>16000</v>
      </c>
      <c r="D70">
        <v>48.5</v>
      </c>
      <c r="E70">
        <v>7</v>
      </c>
      <c r="F70" s="28">
        <f t="shared" si="2"/>
        <v>776000</v>
      </c>
      <c r="G70" s="28">
        <f t="shared" si="3"/>
        <v>112000</v>
      </c>
    </row>
    <row r="71" spans="1:7" ht="12.75">
      <c r="A71" s="12" t="s">
        <v>452</v>
      </c>
      <c r="B71" t="s">
        <v>461</v>
      </c>
      <c r="C71" s="28">
        <v>24000</v>
      </c>
      <c r="D71">
        <v>51.5</v>
      </c>
      <c r="E71">
        <v>0</v>
      </c>
      <c r="F71" s="28">
        <f t="shared" si="2"/>
        <v>1236000</v>
      </c>
      <c r="G71" s="28">
        <f t="shared" si="3"/>
        <v>0</v>
      </c>
    </row>
    <row r="72" spans="1:7" ht="12.75">
      <c r="A72" s="12" t="s">
        <v>452</v>
      </c>
      <c r="B72" t="s">
        <v>462</v>
      </c>
      <c r="C72" s="28">
        <v>12600</v>
      </c>
      <c r="D72">
        <v>3540</v>
      </c>
      <c r="E72">
        <v>125</v>
      </c>
      <c r="F72" s="28">
        <f t="shared" si="2"/>
        <v>44604000</v>
      </c>
      <c r="G72" s="28">
        <f t="shared" si="3"/>
        <v>1575000</v>
      </c>
    </row>
    <row r="73" spans="1:7" ht="12.75">
      <c r="A73" s="12" t="s">
        <v>452</v>
      </c>
      <c r="B73" t="s">
        <v>474</v>
      </c>
      <c r="C73" s="28">
        <v>20000</v>
      </c>
      <c r="D73">
        <v>2115</v>
      </c>
      <c r="E73">
        <v>125</v>
      </c>
      <c r="F73" s="28">
        <f t="shared" si="2"/>
        <v>42300000</v>
      </c>
      <c r="G73" s="28">
        <f t="shared" si="3"/>
        <v>2500000</v>
      </c>
    </row>
    <row r="74" spans="1:8" ht="12.75">
      <c r="A74" s="12" t="s">
        <v>452</v>
      </c>
      <c r="B74" t="s">
        <v>384</v>
      </c>
      <c r="C74" s="28">
        <v>18000</v>
      </c>
      <c r="D74">
        <v>1275</v>
      </c>
      <c r="E74">
        <v>59.84</v>
      </c>
      <c r="F74" s="28">
        <f t="shared" si="2"/>
        <v>22950000</v>
      </c>
      <c r="G74" s="28">
        <f t="shared" si="3"/>
        <v>1077120</v>
      </c>
      <c r="H74" t="s">
        <v>586</v>
      </c>
    </row>
    <row r="75" spans="1:8" ht="12.75">
      <c r="A75" s="12" t="s">
        <v>452</v>
      </c>
      <c r="B75" t="s">
        <v>384</v>
      </c>
      <c r="C75" s="28">
        <v>16000</v>
      </c>
      <c r="D75">
        <v>224</v>
      </c>
      <c r="E75">
        <v>4.82</v>
      </c>
      <c r="F75" s="28">
        <f t="shared" si="2"/>
        <v>3584000</v>
      </c>
      <c r="G75" s="28">
        <f t="shared" si="3"/>
        <v>77120</v>
      </c>
      <c r="H75" t="s">
        <v>586</v>
      </c>
    </row>
    <row r="76" spans="1:7" ht="12.75">
      <c r="A76" s="12" t="s">
        <v>452</v>
      </c>
      <c r="B76" t="s">
        <v>473</v>
      </c>
      <c r="C76" s="28">
        <v>53333</v>
      </c>
      <c r="D76">
        <v>477</v>
      </c>
      <c r="E76">
        <v>0</v>
      </c>
      <c r="F76" s="28">
        <f t="shared" si="2"/>
        <v>25439841</v>
      </c>
      <c r="G76" s="28">
        <f t="shared" si="3"/>
        <v>0</v>
      </c>
    </row>
    <row r="77" spans="1:7" ht="12.75">
      <c r="A77" s="12" t="s">
        <v>452</v>
      </c>
      <c r="B77" t="s">
        <v>463</v>
      </c>
      <c r="C77" s="28">
        <v>12000</v>
      </c>
      <c r="D77">
        <v>13</v>
      </c>
      <c r="E77">
        <v>0</v>
      </c>
      <c r="F77" s="28">
        <f t="shared" si="2"/>
        <v>156000</v>
      </c>
      <c r="G77" s="28">
        <f t="shared" si="3"/>
        <v>0</v>
      </c>
    </row>
    <row r="78" spans="1:7" ht="12.75">
      <c r="A78" s="12" t="s">
        <v>452</v>
      </c>
      <c r="B78" t="s">
        <v>464</v>
      </c>
      <c r="C78" s="28">
        <v>35000</v>
      </c>
      <c r="D78">
        <v>104</v>
      </c>
      <c r="E78">
        <v>0</v>
      </c>
      <c r="F78" s="28">
        <f t="shared" si="2"/>
        <v>3640000</v>
      </c>
      <c r="G78" s="28">
        <f t="shared" si="3"/>
        <v>0</v>
      </c>
    </row>
    <row r="79" spans="1:7" ht="12.75">
      <c r="A79" s="12" t="s">
        <v>452</v>
      </c>
      <c r="B79" t="s">
        <v>465</v>
      </c>
      <c r="C79" s="28">
        <v>26000</v>
      </c>
      <c r="D79">
        <v>360</v>
      </c>
      <c r="E79">
        <v>25</v>
      </c>
      <c r="F79" s="28">
        <f t="shared" si="2"/>
        <v>9360000</v>
      </c>
      <c r="G79" s="28">
        <f t="shared" si="3"/>
        <v>650000</v>
      </c>
    </row>
    <row r="80" spans="1:7" ht="12.75">
      <c r="A80" s="12" t="s">
        <v>452</v>
      </c>
      <c r="B80" t="s">
        <v>385</v>
      </c>
      <c r="C80" s="28">
        <v>26000</v>
      </c>
      <c r="D80">
        <v>130</v>
      </c>
      <c r="E80">
        <v>10</v>
      </c>
      <c r="F80" s="28">
        <f t="shared" si="2"/>
        <v>3380000</v>
      </c>
      <c r="G80" s="28">
        <f t="shared" si="3"/>
        <v>260000</v>
      </c>
    </row>
    <row r="81" spans="1:7" ht="12.75">
      <c r="A81" s="12" t="s">
        <v>452</v>
      </c>
      <c r="B81" t="s">
        <v>476</v>
      </c>
      <c r="C81" s="28">
        <v>40000</v>
      </c>
      <c r="D81">
        <v>1125</v>
      </c>
      <c r="E81">
        <v>80</v>
      </c>
      <c r="F81" s="28">
        <f t="shared" si="2"/>
        <v>45000000</v>
      </c>
      <c r="G81" s="28">
        <f t="shared" si="3"/>
        <v>3200000</v>
      </c>
    </row>
    <row r="82" spans="1:7" ht="12.75">
      <c r="A82" s="12" t="s">
        <v>452</v>
      </c>
      <c r="B82" t="s">
        <v>386</v>
      </c>
      <c r="C82" s="28">
        <v>8000</v>
      </c>
      <c r="D82">
        <v>2600</v>
      </c>
      <c r="E82">
        <v>250</v>
      </c>
      <c r="F82" s="28">
        <f t="shared" si="2"/>
        <v>20800000</v>
      </c>
      <c r="G82" s="28">
        <f t="shared" si="3"/>
        <v>2000000</v>
      </c>
    </row>
    <row r="83" spans="1:7" ht="12.75">
      <c r="A83" s="12" t="s">
        <v>452</v>
      </c>
      <c r="B83" t="s">
        <v>717</v>
      </c>
      <c r="C83" s="28">
        <v>5000</v>
      </c>
      <c r="D83">
        <v>500</v>
      </c>
      <c r="E83">
        <v>35</v>
      </c>
      <c r="F83" s="28">
        <f t="shared" si="2"/>
        <v>2500000</v>
      </c>
      <c r="G83" s="28">
        <f t="shared" si="3"/>
        <v>175000</v>
      </c>
    </row>
    <row r="84" spans="1:7" ht="12.75">
      <c r="A84" s="12" t="s">
        <v>452</v>
      </c>
      <c r="B84" t="s">
        <v>466</v>
      </c>
      <c r="C84" s="28">
        <v>6000</v>
      </c>
      <c r="D84">
        <v>9500</v>
      </c>
      <c r="E84">
        <v>700</v>
      </c>
      <c r="F84" s="28">
        <f t="shared" si="2"/>
        <v>57000000</v>
      </c>
      <c r="G84" s="28">
        <f t="shared" si="3"/>
        <v>4200000</v>
      </c>
    </row>
    <row r="85" spans="1:7" ht="12.75">
      <c r="A85" s="12" t="s">
        <v>452</v>
      </c>
      <c r="B85" t="s">
        <v>467</v>
      </c>
      <c r="C85" s="28">
        <v>20000</v>
      </c>
      <c r="D85">
        <v>855</v>
      </c>
      <c r="E85">
        <v>0</v>
      </c>
      <c r="F85" s="28">
        <f t="shared" si="2"/>
        <v>17100000</v>
      </c>
      <c r="G85" s="28">
        <f t="shared" si="3"/>
        <v>0</v>
      </c>
    </row>
    <row r="86" spans="1:7" ht="12.75">
      <c r="A86" s="12" t="s">
        <v>452</v>
      </c>
      <c r="B86" t="s">
        <v>387</v>
      </c>
      <c r="C86" s="28">
        <v>2400</v>
      </c>
      <c r="D86">
        <v>1635</v>
      </c>
      <c r="E86">
        <v>125</v>
      </c>
      <c r="F86" s="28">
        <f t="shared" si="2"/>
        <v>3924000</v>
      </c>
      <c r="G86" s="28">
        <f t="shared" si="3"/>
        <v>300000</v>
      </c>
    </row>
    <row r="87" spans="1:7" ht="12.75">
      <c r="A87" s="12" t="s">
        <v>452</v>
      </c>
      <c r="B87" t="s">
        <v>388</v>
      </c>
      <c r="C87" s="28">
        <v>25000</v>
      </c>
      <c r="D87">
        <v>550</v>
      </c>
      <c r="E87">
        <v>10</v>
      </c>
      <c r="F87" s="28">
        <f t="shared" si="2"/>
        <v>13750000</v>
      </c>
      <c r="G87" s="28">
        <f t="shared" si="3"/>
        <v>250000</v>
      </c>
    </row>
    <row r="88" spans="1:7" ht="12.75">
      <c r="A88" s="12" t="s">
        <v>452</v>
      </c>
      <c r="B88" t="s">
        <v>471</v>
      </c>
      <c r="C88" s="28">
        <v>24000</v>
      </c>
      <c r="D88">
        <v>50</v>
      </c>
      <c r="E88">
        <v>0</v>
      </c>
      <c r="F88" s="28">
        <f t="shared" si="2"/>
        <v>1200000</v>
      </c>
      <c r="G88" s="28">
        <f t="shared" si="3"/>
        <v>0</v>
      </c>
    </row>
    <row r="89" spans="1:8" ht="12.75">
      <c r="A89" s="12" t="s">
        <v>452</v>
      </c>
      <c r="B89" t="s">
        <v>472</v>
      </c>
      <c r="C89" s="28">
        <v>20000</v>
      </c>
      <c r="D89">
        <v>19.5</v>
      </c>
      <c r="E89">
        <v>0</v>
      </c>
      <c r="F89" s="28">
        <f t="shared" si="2"/>
        <v>390000</v>
      </c>
      <c r="G89" s="28">
        <f t="shared" si="3"/>
        <v>0</v>
      </c>
      <c r="H89" t="s">
        <v>586</v>
      </c>
    </row>
    <row r="90" spans="1:7" ht="12.75">
      <c r="A90" s="12" t="s">
        <v>452</v>
      </c>
      <c r="B90" t="s">
        <v>470</v>
      </c>
      <c r="C90" s="28">
        <v>22000</v>
      </c>
      <c r="D90">
        <v>43</v>
      </c>
      <c r="E90">
        <v>0</v>
      </c>
      <c r="F90" s="28">
        <f t="shared" si="2"/>
        <v>946000</v>
      </c>
      <c r="G90" s="28">
        <f t="shared" si="3"/>
        <v>0</v>
      </c>
    </row>
    <row r="91" spans="1:7" ht="12.75">
      <c r="A91" s="12" t="s">
        <v>452</v>
      </c>
      <c r="B91" t="s">
        <v>468</v>
      </c>
      <c r="C91" s="28">
        <v>3600</v>
      </c>
      <c r="D91">
        <v>675</v>
      </c>
      <c r="E91">
        <v>35</v>
      </c>
      <c r="F91" s="28">
        <f t="shared" si="2"/>
        <v>2430000</v>
      </c>
      <c r="G91" s="28">
        <f t="shared" si="3"/>
        <v>126000</v>
      </c>
    </row>
    <row r="92" spans="1:7" ht="12.75">
      <c r="A92" s="12" t="s">
        <v>452</v>
      </c>
      <c r="B92" t="s">
        <v>469</v>
      </c>
      <c r="C92" s="28">
        <v>25000</v>
      </c>
      <c r="D92">
        <v>130</v>
      </c>
      <c r="E92">
        <v>7</v>
      </c>
      <c r="F92" s="28">
        <f t="shared" si="2"/>
        <v>3250000</v>
      </c>
      <c r="G92" s="28">
        <f t="shared" si="3"/>
        <v>175000</v>
      </c>
    </row>
    <row r="93" spans="1:7" ht="12.75">
      <c r="A93" s="12" t="s">
        <v>477</v>
      </c>
      <c r="B93" t="s">
        <v>478</v>
      </c>
      <c r="C93" s="28">
        <v>6000</v>
      </c>
      <c r="D93">
        <v>1500</v>
      </c>
      <c r="E93">
        <v>35</v>
      </c>
      <c r="F93" s="28">
        <f t="shared" si="2"/>
        <v>9000000</v>
      </c>
      <c r="G93" s="28">
        <f t="shared" si="3"/>
        <v>210000</v>
      </c>
    </row>
    <row r="94" spans="1:7" ht="12.75">
      <c r="A94" s="12" t="s">
        <v>477</v>
      </c>
      <c r="B94" t="s">
        <v>479</v>
      </c>
      <c r="C94" s="28">
        <v>24000</v>
      </c>
      <c r="D94">
        <v>500</v>
      </c>
      <c r="E94">
        <v>25</v>
      </c>
      <c r="F94" s="28">
        <f t="shared" si="2"/>
        <v>12000000</v>
      </c>
      <c r="G94" s="28">
        <f t="shared" si="3"/>
        <v>600000</v>
      </c>
    </row>
    <row r="95" spans="1:7" ht="12.75">
      <c r="A95" s="12" t="s">
        <v>477</v>
      </c>
      <c r="B95" t="s">
        <v>480</v>
      </c>
      <c r="C95" s="28">
        <v>20000</v>
      </c>
      <c r="D95">
        <v>5105</v>
      </c>
      <c r="E95">
        <v>350</v>
      </c>
      <c r="F95" s="28">
        <f t="shared" si="2"/>
        <v>102100000</v>
      </c>
      <c r="G95" s="28">
        <f t="shared" si="3"/>
        <v>7000000</v>
      </c>
    </row>
    <row r="96" spans="1:8" ht="12.75">
      <c r="A96" s="12" t="s">
        <v>477</v>
      </c>
      <c r="B96" t="s">
        <v>481</v>
      </c>
      <c r="C96" s="28">
        <v>6000</v>
      </c>
      <c r="D96">
        <v>725</v>
      </c>
      <c r="E96">
        <v>40</v>
      </c>
      <c r="F96" s="28">
        <f t="shared" si="2"/>
        <v>4350000</v>
      </c>
      <c r="G96" s="28">
        <f t="shared" si="3"/>
        <v>240000</v>
      </c>
      <c r="H96" t="s">
        <v>586</v>
      </c>
    </row>
    <row r="97" spans="1:7" ht="12.75">
      <c r="A97" s="12" t="s">
        <v>477</v>
      </c>
      <c r="B97" t="s">
        <v>482</v>
      </c>
      <c r="C97" s="28">
        <v>9000</v>
      </c>
      <c r="D97">
        <v>722.5</v>
      </c>
      <c r="E97">
        <v>0</v>
      </c>
      <c r="F97" s="28">
        <f t="shared" si="2"/>
        <v>6502500</v>
      </c>
      <c r="G97" s="28">
        <f t="shared" si="3"/>
        <v>0</v>
      </c>
    </row>
    <row r="98" spans="1:8" ht="12.75">
      <c r="A98" s="12" t="s">
        <v>477</v>
      </c>
      <c r="B98" t="s">
        <v>390</v>
      </c>
      <c r="C98" s="28">
        <v>10000</v>
      </c>
      <c r="D98">
        <v>395</v>
      </c>
      <c r="E98">
        <v>0</v>
      </c>
      <c r="F98" s="28">
        <f t="shared" si="2"/>
        <v>3950000</v>
      </c>
      <c r="G98" s="28">
        <f t="shared" si="3"/>
        <v>0</v>
      </c>
      <c r="H98" t="s">
        <v>137</v>
      </c>
    </row>
    <row r="99" spans="1:7" ht="12.75">
      <c r="A99" s="12" t="s">
        <v>477</v>
      </c>
      <c r="B99" t="s">
        <v>391</v>
      </c>
      <c r="C99" s="28">
        <v>35000</v>
      </c>
      <c r="D99">
        <v>50</v>
      </c>
      <c r="E99">
        <v>0</v>
      </c>
      <c r="F99" s="28">
        <f t="shared" si="2"/>
        <v>1750000</v>
      </c>
      <c r="G99" s="28">
        <f t="shared" si="3"/>
        <v>0</v>
      </c>
    </row>
    <row r="100" spans="1:7" ht="12.75">
      <c r="A100" s="12" t="s">
        <v>477</v>
      </c>
      <c r="B100" t="s">
        <v>483</v>
      </c>
      <c r="C100" s="28">
        <v>10000</v>
      </c>
      <c r="D100">
        <v>600</v>
      </c>
      <c r="E100">
        <v>0</v>
      </c>
      <c r="F100" s="28">
        <f t="shared" si="2"/>
        <v>6000000</v>
      </c>
      <c r="G100" s="28">
        <f t="shared" si="3"/>
        <v>0</v>
      </c>
    </row>
    <row r="101" spans="1:7" ht="12.75">
      <c r="A101" s="12" t="s">
        <v>477</v>
      </c>
      <c r="B101" t="s">
        <v>484</v>
      </c>
      <c r="C101" s="28">
        <v>50000</v>
      </c>
      <c r="D101">
        <v>120</v>
      </c>
      <c r="E101">
        <v>0</v>
      </c>
      <c r="F101" s="28">
        <f t="shared" si="2"/>
        <v>6000000</v>
      </c>
      <c r="G101" s="28">
        <f t="shared" si="3"/>
        <v>0</v>
      </c>
    </row>
    <row r="102" spans="1:7" ht="12.75">
      <c r="A102" s="12" t="s">
        <v>477</v>
      </c>
      <c r="B102" t="s">
        <v>485</v>
      </c>
      <c r="C102" s="28">
        <v>20000</v>
      </c>
      <c r="D102">
        <v>370</v>
      </c>
      <c r="E102">
        <v>0</v>
      </c>
      <c r="F102" s="28">
        <f t="shared" si="2"/>
        <v>7400000</v>
      </c>
      <c r="G102" s="28">
        <f t="shared" si="3"/>
        <v>0</v>
      </c>
    </row>
    <row r="103" spans="1:7" ht="12.75">
      <c r="A103" s="12" t="s">
        <v>477</v>
      </c>
      <c r="B103" t="s">
        <v>486</v>
      </c>
      <c r="C103" s="28">
        <v>17000</v>
      </c>
      <c r="D103">
        <v>201</v>
      </c>
      <c r="E103">
        <v>0</v>
      </c>
      <c r="F103" s="28">
        <f t="shared" si="2"/>
        <v>3417000</v>
      </c>
      <c r="G103" s="28">
        <f t="shared" si="3"/>
        <v>0</v>
      </c>
    </row>
    <row r="104" spans="1:7" ht="12.75">
      <c r="A104" s="12" t="s">
        <v>477</v>
      </c>
      <c r="B104" t="s">
        <v>389</v>
      </c>
      <c r="C104" s="28">
        <v>6500</v>
      </c>
      <c r="D104">
        <v>2150</v>
      </c>
      <c r="E104">
        <v>40</v>
      </c>
      <c r="F104" s="28">
        <f t="shared" si="2"/>
        <v>13975000</v>
      </c>
      <c r="G104" s="28">
        <f t="shared" si="3"/>
        <v>260000</v>
      </c>
    </row>
    <row r="105" spans="1:7" ht="12.75">
      <c r="A105" s="12" t="s">
        <v>477</v>
      </c>
      <c r="B105" t="s">
        <v>487</v>
      </c>
      <c r="C105" s="28">
        <v>5000</v>
      </c>
      <c r="D105">
        <v>1500</v>
      </c>
      <c r="E105">
        <v>75</v>
      </c>
      <c r="F105" s="28">
        <f t="shared" si="2"/>
        <v>7500000</v>
      </c>
      <c r="G105" s="28">
        <f t="shared" si="3"/>
        <v>375000</v>
      </c>
    </row>
    <row r="106" spans="1:7" ht="12.75">
      <c r="A106" s="12" t="s">
        <v>477</v>
      </c>
      <c r="B106" t="s">
        <v>488</v>
      </c>
      <c r="C106" s="28">
        <v>6000</v>
      </c>
      <c r="D106">
        <v>600</v>
      </c>
      <c r="E106">
        <v>0</v>
      </c>
      <c r="F106" s="28">
        <f t="shared" si="2"/>
        <v>3600000</v>
      </c>
      <c r="G106" s="28">
        <f t="shared" si="3"/>
        <v>0</v>
      </c>
    </row>
    <row r="107" spans="1:7" ht="12.75">
      <c r="A107" s="12" t="s">
        <v>477</v>
      </c>
      <c r="B107" t="s">
        <v>489</v>
      </c>
      <c r="C107" s="28">
        <v>22500</v>
      </c>
      <c r="D107">
        <v>50</v>
      </c>
      <c r="E107">
        <v>6</v>
      </c>
      <c r="F107" s="28">
        <f t="shared" si="2"/>
        <v>1125000</v>
      </c>
      <c r="G107" s="28">
        <f t="shared" si="3"/>
        <v>135000</v>
      </c>
    </row>
    <row r="108" spans="1:8" ht="12.75">
      <c r="A108" s="12" t="s">
        <v>477</v>
      </c>
      <c r="B108" t="s">
        <v>490</v>
      </c>
      <c r="C108" s="28">
        <v>18860</v>
      </c>
      <c r="D108">
        <v>70</v>
      </c>
      <c r="E108">
        <v>0</v>
      </c>
      <c r="F108" s="28">
        <f t="shared" si="2"/>
        <v>1320200</v>
      </c>
      <c r="G108" s="28">
        <f t="shared" si="3"/>
        <v>0</v>
      </c>
      <c r="H108" t="s">
        <v>586</v>
      </c>
    </row>
    <row r="109" spans="1:7" ht="12.75">
      <c r="A109" s="12" t="s">
        <v>477</v>
      </c>
      <c r="B109" t="s">
        <v>491</v>
      </c>
      <c r="C109" s="28">
        <v>60000</v>
      </c>
      <c r="D109">
        <v>50</v>
      </c>
      <c r="E109">
        <v>0</v>
      </c>
      <c r="F109" s="28">
        <f t="shared" si="2"/>
        <v>3000000</v>
      </c>
      <c r="G109" s="28">
        <f t="shared" si="3"/>
        <v>0</v>
      </c>
    </row>
    <row r="110" spans="1:9" ht="12.75">
      <c r="A110" s="12" t="s">
        <v>477</v>
      </c>
      <c r="B110" s="12" t="s">
        <v>492</v>
      </c>
      <c r="C110" s="29">
        <v>20000</v>
      </c>
      <c r="D110" s="15">
        <v>96</v>
      </c>
      <c r="E110" s="15">
        <v>7</v>
      </c>
      <c r="F110" s="28">
        <f t="shared" si="2"/>
        <v>1920000</v>
      </c>
      <c r="G110" s="28">
        <f t="shared" si="3"/>
        <v>140000</v>
      </c>
      <c r="H110" s="15" t="s">
        <v>137</v>
      </c>
      <c r="I110" s="4"/>
    </row>
    <row r="111" spans="1:7" ht="12.75">
      <c r="A111" s="12" t="s">
        <v>477</v>
      </c>
      <c r="B111" s="12" t="s">
        <v>493</v>
      </c>
      <c r="C111" s="28">
        <v>20000</v>
      </c>
      <c r="D111">
        <v>75</v>
      </c>
      <c r="E111">
        <v>7</v>
      </c>
      <c r="F111" s="28">
        <f t="shared" si="2"/>
        <v>1500000</v>
      </c>
      <c r="G111" s="28">
        <f t="shared" si="3"/>
        <v>140000</v>
      </c>
    </row>
    <row r="112" spans="1:7" ht="12.75">
      <c r="A112" s="12" t="s">
        <v>477</v>
      </c>
      <c r="B112" t="s">
        <v>494</v>
      </c>
      <c r="C112" s="28">
        <v>8400</v>
      </c>
      <c r="D112">
        <v>402</v>
      </c>
      <c r="E112">
        <v>27.5</v>
      </c>
      <c r="F112" s="28">
        <f t="shared" si="2"/>
        <v>3376800</v>
      </c>
      <c r="G112" s="28">
        <f t="shared" si="3"/>
        <v>231000</v>
      </c>
    </row>
    <row r="113" spans="1:8" ht="12.75">
      <c r="A113" s="12" t="s">
        <v>477</v>
      </c>
      <c r="B113" t="s">
        <v>392</v>
      </c>
      <c r="C113" s="28">
        <v>12000</v>
      </c>
      <c r="D113">
        <v>663.75</v>
      </c>
      <c r="E113">
        <v>46.751</v>
      </c>
      <c r="F113" s="28">
        <f t="shared" si="2"/>
        <v>7965000</v>
      </c>
      <c r="G113" s="28">
        <f t="shared" si="3"/>
        <v>561012</v>
      </c>
      <c r="H113" t="s">
        <v>586</v>
      </c>
    </row>
    <row r="114" spans="1:7" ht="12.75">
      <c r="A114" s="12" t="s">
        <v>477</v>
      </c>
      <c r="B114" t="s">
        <v>495</v>
      </c>
      <c r="C114" s="28">
        <v>25000</v>
      </c>
      <c r="D114">
        <v>301</v>
      </c>
      <c r="E114">
        <v>0</v>
      </c>
      <c r="F114" s="28">
        <f t="shared" si="2"/>
        <v>7525000</v>
      </c>
      <c r="G114" s="28">
        <f t="shared" si="3"/>
        <v>0</v>
      </c>
    </row>
    <row r="115" spans="1:7" ht="12.75">
      <c r="A115" s="12" t="s">
        <v>477</v>
      </c>
      <c r="B115" t="s">
        <v>496</v>
      </c>
      <c r="C115" s="28">
        <v>24000</v>
      </c>
      <c r="D115">
        <v>68</v>
      </c>
      <c r="E115">
        <v>6</v>
      </c>
      <c r="F115" s="28">
        <f t="shared" si="2"/>
        <v>1632000</v>
      </c>
      <c r="G115" s="28">
        <f t="shared" si="3"/>
        <v>144000</v>
      </c>
    </row>
    <row r="116" spans="1:7" ht="12.75">
      <c r="A116" s="12" t="s">
        <v>477</v>
      </c>
      <c r="B116" t="s">
        <v>497</v>
      </c>
      <c r="C116" s="28">
        <v>3500</v>
      </c>
      <c r="D116">
        <v>700</v>
      </c>
      <c r="E116">
        <v>107</v>
      </c>
      <c r="F116" s="28">
        <f t="shared" si="2"/>
        <v>2450000</v>
      </c>
      <c r="G116" s="28">
        <f t="shared" si="3"/>
        <v>374500</v>
      </c>
    </row>
    <row r="117" spans="1:7" ht="12.75">
      <c r="A117" s="12" t="s">
        <v>477</v>
      </c>
      <c r="B117" t="s">
        <v>498</v>
      </c>
      <c r="C117" s="28">
        <v>13100</v>
      </c>
      <c r="D117">
        <v>365.5</v>
      </c>
      <c r="E117">
        <v>19.21</v>
      </c>
      <c r="F117" s="28">
        <f t="shared" si="2"/>
        <v>4788050</v>
      </c>
      <c r="G117" s="28">
        <f t="shared" si="3"/>
        <v>251651</v>
      </c>
    </row>
    <row r="118" spans="1:7" ht="12.75">
      <c r="A118" s="12" t="s">
        <v>477</v>
      </c>
      <c r="B118" t="s">
        <v>499</v>
      </c>
      <c r="C118" s="28">
        <v>16000</v>
      </c>
      <c r="D118">
        <v>351.5</v>
      </c>
      <c r="E118">
        <v>40</v>
      </c>
      <c r="F118" s="28">
        <f t="shared" si="2"/>
        <v>5624000</v>
      </c>
      <c r="G118" s="28">
        <f t="shared" si="3"/>
        <v>640000</v>
      </c>
    </row>
    <row r="119" spans="1:7" ht="12.75">
      <c r="A119" s="12" t="s">
        <v>477</v>
      </c>
      <c r="B119" t="s">
        <v>500</v>
      </c>
      <c r="C119" s="28">
        <v>9000</v>
      </c>
      <c r="D119">
        <v>235</v>
      </c>
      <c r="E119">
        <v>0</v>
      </c>
      <c r="F119" s="28">
        <f t="shared" si="2"/>
        <v>2115000</v>
      </c>
      <c r="G119" s="28">
        <f t="shared" si="3"/>
        <v>0</v>
      </c>
    </row>
    <row r="120" spans="1:7" ht="12.75">
      <c r="A120" s="12" t="s">
        <v>477</v>
      </c>
      <c r="B120" t="s">
        <v>501</v>
      </c>
      <c r="C120" s="28">
        <v>16000</v>
      </c>
      <c r="D120">
        <v>748</v>
      </c>
      <c r="E120">
        <v>0</v>
      </c>
      <c r="F120" s="28">
        <f t="shared" si="2"/>
        <v>11968000</v>
      </c>
      <c r="G120" s="28">
        <f t="shared" si="3"/>
        <v>0</v>
      </c>
    </row>
    <row r="121" spans="1:7" ht="12.75">
      <c r="A121" s="12" t="s">
        <v>477</v>
      </c>
      <c r="B121" t="s">
        <v>502</v>
      </c>
      <c r="C121" s="28">
        <v>112500</v>
      </c>
      <c r="D121">
        <v>660</v>
      </c>
      <c r="E121">
        <v>45</v>
      </c>
      <c r="F121" s="28">
        <f t="shared" si="2"/>
        <v>74250000</v>
      </c>
      <c r="G121" s="28">
        <f t="shared" si="3"/>
        <v>5062500</v>
      </c>
    </row>
    <row r="122" spans="1:7" ht="12.75">
      <c r="A122" s="1" t="s">
        <v>503</v>
      </c>
      <c r="B122" t="s">
        <v>504</v>
      </c>
      <c r="C122" s="28">
        <v>10000</v>
      </c>
      <c r="D122">
        <v>70</v>
      </c>
      <c r="E122">
        <v>5</v>
      </c>
      <c r="F122" s="28">
        <f t="shared" si="2"/>
        <v>700000</v>
      </c>
      <c r="G122" s="28">
        <f t="shared" si="3"/>
        <v>50000</v>
      </c>
    </row>
    <row r="123" spans="1:7" ht="12.75">
      <c r="A123" s="1" t="s">
        <v>503</v>
      </c>
      <c r="B123" t="s">
        <v>505</v>
      </c>
      <c r="C123" s="28">
        <v>20000</v>
      </c>
      <c r="D123">
        <v>70</v>
      </c>
      <c r="E123">
        <v>0</v>
      </c>
      <c r="F123" s="28">
        <f t="shared" si="2"/>
        <v>1400000</v>
      </c>
      <c r="G123" s="28">
        <f t="shared" si="3"/>
        <v>0</v>
      </c>
    </row>
    <row r="124" spans="1:8" ht="12.75">
      <c r="A124" s="1" t="s">
        <v>503</v>
      </c>
      <c r="B124" t="s">
        <v>506</v>
      </c>
      <c r="C124" s="28">
        <v>75000</v>
      </c>
      <c r="D124">
        <v>15.25</v>
      </c>
      <c r="E124">
        <v>0</v>
      </c>
      <c r="F124" s="28">
        <f t="shared" si="2"/>
        <v>1143750</v>
      </c>
      <c r="G124" s="28">
        <f t="shared" si="3"/>
        <v>0</v>
      </c>
      <c r="H124" t="s">
        <v>586</v>
      </c>
    </row>
    <row r="125" spans="1:7" ht="12.75">
      <c r="A125" s="1" t="s">
        <v>503</v>
      </c>
      <c r="B125" t="s">
        <v>507</v>
      </c>
      <c r="C125" s="28">
        <v>600000</v>
      </c>
      <c r="D125">
        <v>35</v>
      </c>
      <c r="E125">
        <v>0</v>
      </c>
      <c r="F125" s="28">
        <f t="shared" si="2"/>
        <v>21000000</v>
      </c>
      <c r="G125" s="28">
        <f t="shared" si="3"/>
        <v>0</v>
      </c>
    </row>
    <row r="126" spans="1:7" ht="12.75">
      <c r="A126" s="1" t="s">
        <v>503</v>
      </c>
      <c r="B126" t="s">
        <v>508</v>
      </c>
      <c r="C126" s="28">
        <v>8000</v>
      </c>
      <c r="D126">
        <v>915</v>
      </c>
      <c r="E126">
        <v>36</v>
      </c>
      <c r="F126" s="28">
        <f aca="true" t="shared" si="4" ref="F126:F187">PRODUCT(C126,D126)</f>
        <v>7320000</v>
      </c>
      <c r="G126" s="28">
        <f aca="true" t="shared" si="5" ref="G126:G187">C126*E126</f>
        <v>288000</v>
      </c>
    </row>
    <row r="127" spans="1:7" ht="12.75">
      <c r="A127" s="1" t="s">
        <v>394</v>
      </c>
      <c r="B127" t="s">
        <v>395</v>
      </c>
      <c r="C127" s="28">
        <v>4400</v>
      </c>
      <c r="D127">
        <v>520</v>
      </c>
      <c r="E127">
        <v>33</v>
      </c>
      <c r="F127" s="28">
        <f t="shared" si="4"/>
        <v>2288000</v>
      </c>
      <c r="G127" s="28">
        <f t="shared" si="5"/>
        <v>145200</v>
      </c>
    </row>
    <row r="128" spans="1:7" ht="12.75">
      <c r="A128" s="1" t="s">
        <v>394</v>
      </c>
      <c r="B128" t="s">
        <v>512</v>
      </c>
      <c r="C128" s="28">
        <v>5000</v>
      </c>
      <c r="D128">
        <v>40</v>
      </c>
      <c r="E128">
        <v>1.82</v>
      </c>
      <c r="F128" s="28">
        <f t="shared" si="4"/>
        <v>200000</v>
      </c>
      <c r="G128" s="28">
        <f t="shared" si="5"/>
        <v>9100</v>
      </c>
    </row>
    <row r="129" spans="1:8" ht="12.75">
      <c r="A129" s="1" t="s">
        <v>394</v>
      </c>
      <c r="B129" t="s">
        <v>396</v>
      </c>
      <c r="C129" s="28">
        <v>5000</v>
      </c>
      <c r="D129">
        <v>172</v>
      </c>
      <c r="E129">
        <v>5.56</v>
      </c>
      <c r="F129" s="28">
        <f t="shared" si="4"/>
        <v>860000</v>
      </c>
      <c r="G129" s="28">
        <f t="shared" si="5"/>
        <v>27799.999999999996</v>
      </c>
      <c r="H129" t="s">
        <v>586</v>
      </c>
    </row>
    <row r="130" spans="1:7" ht="12.75">
      <c r="A130" s="1" t="s">
        <v>394</v>
      </c>
      <c r="B130" t="s">
        <v>509</v>
      </c>
      <c r="C130" s="28">
        <v>2000</v>
      </c>
      <c r="D130">
        <v>575</v>
      </c>
      <c r="E130">
        <v>30</v>
      </c>
      <c r="F130" s="28">
        <f t="shared" si="4"/>
        <v>1150000</v>
      </c>
      <c r="G130" s="28">
        <f t="shared" si="5"/>
        <v>60000</v>
      </c>
    </row>
    <row r="131" spans="1:7" ht="12.75">
      <c r="A131" s="1" t="s">
        <v>394</v>
      </c>
      <c r="B131" t="s">
        <v>510</v>
      </c>
      <c r="C131" s="28">
        <v>2000</v>
      </c>
      <c r="D131">
        <v>42</v>
      </c>
      <c r="E131">
        <v>7.25</v>
      </c>
      <c r="F131" s="28">
        <f t="shared" si="4"/>
        <v>84000</v>
      </c>
      <c r="G131" s="28">
        <f t="shared" si="5"/>
        <v>14500</v>
      </c>
    </row>
    <row r="132" spans="1:8" ht="12.75">
      <c r="A132" s="1" t="s">
        <v>394</v>
      </c>
      <c r="B132" t="s">
        <v>511</v>
      </c>
      <c r="C132" s="28">
        <v>5000</v>
      </c>
      <c r="D132">
        <v>1400</v>
      </c>
      <c r="E132">
        <v>25</v>
      </c>
      <c r="F132" s="28">
        <f t="shared" si="4"/>
        <v>7000000</v>
      </c>
      <c r="G132" s="28">
        <f t="shared" si="5"/>
        <v>125000</v>
      </c>
      <c r="H132" t="s">
        <v>586</v>
      </c>
    </row>
    <row r="133" spans="1:7" ht="12.75">
      <c r="A133" s="1" t="s">
        <v>394</v>
      </c>
      <c r="B133" t="s">
        <v>397</v>
      </c>
      <c r="C133" s="28">
        <v>1800</v>
      </c>
      <c r="D133">
        <v>950</v>
      </c>
      <c r="E133">
        <v>45</v>
      </c>
      <c r="F133" s="28">
        <f t="shared" si="4"/>
        <v>1710000</v>
      </c>
      <c r="G133" s="28">
        <f t="shared" si="5"/>
        <v>81000</v>
      </c>
    </row>
    <row r="134" spans="1:7" ht="12.75">
      <c r="A134" s="1" t="s">
        <v>394</v>
      </c>
      <c r="B134" t="s">
        <v>398</v>
      </c>
      <c r="C134" s="28">
        <v>2200</v>
      </c>
      <c r="D134">
        <v>720</v>
      </c>
      <c r="E134">
        <v>45</v>
      </c>
      <c r="F134" s="28">
        <f t="shared" si="4"/>
        <v>1584000</v>
      </c>
      <c r="G134" s="28">
        <f t="shared" si="5"/>
        <v>99000</v>
      </c>
    </row>
    <row r="135" spans="1:7" ht="12.75">
      <c r="A135" s="1" t="s">
        <v>409</v>
      </c>
      <c r="B135" t="s">
        <v>513</v>
      </c>
      <c r="C135" s="28">
        <v>2000</v>
      </c>
      <c r="D135">
        <v>725</v>
      </c>
      <c r="E135">
        <v>0</v>
      </c>
      <c r="F135" s="28">
        <f t="shared" si="4"/>
        <v>1450000</v>
      </c>
      <c r="G135" s="28">
        <f t="shared" si="5"/>
        <v>0</v>
      </c>
    </row>
    <row r="136" spans="1:8" ht="12.75">
      <c r="A136" s="1" t="s">
        <v>409</v>
      </c>
      <c r="B136" t="s">
        <v>514</v>
      </c>
      <c r="C136" s="28">
        <v>25000</v>
      </c>
      <c r="D136">
        <v>51</v>
      </c>
      <c r="E136">
        <v>0</v>
      </c>
      <c r="F136" s="28">
        <f t="shared" si="4"/>
        <v>1275000</v>
      </c>
      <c r="G136" s="28">
        <f t="shared" si="5"/>
        <v>0</v>
      </c>
      <c r="H136" t="s">
        <v>209</v>
      </c>
    </row>
    <row r="137" spans="1:7" ht="12.75">
      <c r="A137" s="1" t="s">
        <v>409</v>
      </c>
      <c r="B137" t="s">
        <v>410</v>
      </c>
      <c r="C137" s="28">
        <v>700</v>
      </c>
      <c r="D137">
        <v>1570</v>
      </c>
      <c r="E137">
        <v>100</v>
      </c>
      <c r="F137" s="28">
        <f t="shared" si="4"/>
        <v>1099000</v>
      </c>
      <c r="G137" s="28">
        <f t="shared" si="5"/>
        <v>70000</v>
      </c>
    </row>
    <row r="138" spans="1:7" ht="12.75">
      <c r="A138" s="1" t="s">
        <v>409</v>
      </c>
      <c r="B138" t="s">
        <v>408</v>
      </c>
      <c r="C138" s="28">
        <v>40000</v>
      </c>
      <c r="D138">
        <v>82</v>
      </c>
      <c r="E138">
        <v>8</v>
      </c>
      <c r="F138" s="28">
        <f t="shared" si="4"/>
        <v>3280000</v>
      </c>
      <c r="G138" s="28">
        <f t="shared" si="5"/>
        <v>320000</v>
      </c>
    </row>
    <row r="139" spans="1:7" ht="12.75">
      <c r="A139" s="1" t="s">
        <v>409</v>
      </c>
      <c r="B139" t="s">
        <v>406</v>
      </c>
      <c r="C139" s="28">
        <v>22000</v>
      </c>
      <c r="D139">
        <v>90</v>
      </c>
      <c r="E139">
        <v>8.5</v>
      </c>
      <c r="F139" s="28">
        <f t="shared" si="4"/>
        <v>1980000</v>
      </c>
      <c r="G139" s="28">
        <f t="shared" si="5"/>
        <v>187000</v>
      </c>
    </row>
    <row r="140" spans="1:7" ht="12.75">
      <c r="A140" s="1" t="s">
        <v>409</v>
      </c>
      <c r="B140" t="s">
        <v>407</v>
      </c>
      <c r="C140" s="28">
        <v>3000</v>
      </c>
      <c r="D140">
        <v>515</v>
      </c>
      <c r="E140">
        <v>55</v>
      </c>
      <c r="F140" s="28">
        <f t="shared" si="4"/>
        <v>1545000</v>
      </c>
      <c r="G140" s="28">
        <f t="shared" si="5"/>
        <v>165000</v>
      </c>
    </row>
    <row r="141" spans="1:7" ht="12.75">
      <c r="A141" s="1" t="s">
        <v>409</v>
      </c>
      <c r="B141" t="s">
        <v>399</v>
      </c>
      <c r="C141" s="28">
        <v>10600</v>
      </c>
      <c r="D141">
        <v>150</v>
      </c>
      <c r="E141">
        <v>12.5</v>
      </c>
      <c r="F141" s="28">
        <f t="shared" si="4"/>
        <v>1590000</v>
      </c>
      <c r="G141" s="28">
        <f t="shared" si="5"/>
        <v>132500</v>
      </c>
    </row>
    <row r="142" spans="1:7" ht="12.75">
      <c r="A142" s="1" t="s">
        <v>409</v>
      </c>
      <c r="B142" t="s">
        <v>515</v>
      </c>
      <c r="C142" s="28">
        <v>1000</v>
      </c>
      <c r="D142">
        <v>525</v>
      </c>
      <c r="E142">
        <v>42.5</v>
      </c>
      <c r="F142" s="28">
        <f t="shared" si="4"/>
        <v>525000</v>
      </c>
      <c r="G142" s="28">
        <f t="shared" si="5"/>
        <v>42500</v>
      </c>
    </row>
    <row r="143" spans="1:7" ht="12.75">
      <c r="A143" s="1" t="s">
        <v>409</v>
      </c>
      <c r="B143" t="s">
        <v>516</v>
      </c>
      <c r="C143" s="28">
        <v>1650</v>
      </c>
      <c r="D143">
        <v>900</v>
      </c>
      <c r="E143">
        <v>0</v>
      </c>
      <c r="F143" s="28">
        <f t="shared" si="4"/>
        <v>1485000</v>
      </c>
      <c r="G143" s="28">
        <f t="shared" si="5"/>
        <v>0</v>
      </c>
    </row>
    <row r="144" spans="1:8" ht="12.75">
      <c r="A144" s="1" t="s">
        <v>409</v>
      </c>
      <c r="B144" t="s">
        <v>517</v>
      </c>
      <c r="C144" s="28">
        <v>600</v>
      </c>
      <c r="D144">
        <v>315</v>
      </c>
      <c r="E144">
        <v>0</v>
      </c>
      <c r="F144" s="28">
        <f t="shared" si="4"/>
        <v>189000</v>
      </c>
      <c r="G144" s="28">
        <f t="shared" si="5"/>
        <v>0</v>
      </c>
      <c r="H144" t="s">
        <v>586</v>
      </c>
    </row>
    <row r="145" spans="1:7" ht="12.75">
      <c r="A145" s="1" t="s">
        <v>409</v>
      </c>
      <c r="B145" t="s">
        <v>400</v>
      </c>
      <c r="C145" s="28">
        <v>6500</v>
      </c>
      <c r="D145">
        <v>380</v>
      </c>
      <c r="E145">
        <v>80</v>
      </c>
      <c r="F145" s="28">
        <f t="shared" si="4"/>
        <v>2470000</v>
      </c>
      <c r="G145" s="28">
        <f t="shared" si="5"/>
        <v>520000</v>
      </c>
    </row>
    <row r="146" spans="1:7" ht="12.75">
      <c r="A146" s="1" t="s">
        <v>409</v>
      </c>
      <c r="B146" t="s">
        <v>412</v>
      </c>
      <c r="C146" s="28">
        <v>6000</v>
      </c>
      <c r="D146">
        <v>1100</v>
      </c>
      <c r="E146">
        <v>68</v>
      </c>
      <c r="F146" s="28">
        <f t="shared" si="4"/>
        <v>6600000</v>
      </c>
      <c r="G146" s="28">
        <f t="shared" si="5"/>
        <v>408000</v>
      </c>
    </row>
    <row r="147" spans="1:7" ht="12.75">
      <c r="A147" s="1" t="s">
        <v>409</v>
      </c>
      <c r="B147" t="s">
        <v>411</v>
      </c>
      <c r="C147" s="28">
        <v>12000</v>
      </c>
      <c r="D147">
        <v>73.5</v>
      </c>
      <c r="E147">
        <v>0</v>
      </c>
      <c r="F147" s="28">
        <f t="shared" si="4"/>
        <v>882000</v>
      </c>
      <c r="G147" s="28">
        <f t="shared" si="5"/>
        <v>0</v>
      </c>
    </row>
    <row r="148" spans="1:7" ht="12.75">
      <c r="A148" s="1" t="s">
        <v>409</v>
      </c>
      <c r="B148" t="s">
        <v>518</v>
      </c>
      <c r="C148" s="28">
        <v>12000</v>
      </c>
      <c r="D148">
        <v>183</v>
      </c>
      <c r="E148">
        <v>12.5</v>
      </c>
      <c r="F148" s="28">
        <f t="shared" si="4"/>
        <v>2196000</v>
      </c>
      <c r="G148" s="28">
        <f t="shared" si="5"/>
        <v>150000</v>
      </c>
    </row>
    <row r="149" spans="1:7" ht="12.75">
      <c r="A149" s="1" t="s">
        <v>409</v>
      </c>
      <c r="B149" t="s">
        <v>413</v>
      </c>
      <c r="C149" s="28">
        <v>30000</v>
      </c>
      <c r="D149">
        <v>87</v>
      </c>
      <c r="E149">
        <v>7</v>
      </c>
      <c r="F149" s="28">
        <f t="shared" si="4"/>
        <v>2610000</v>
      </c>
      <c r="G149" s="28">
        <f t="shared" si="5"/>
        <v>210000</v>
      </c>
    </row>
    <row r="150" spans="1:7" ht="12.75">
      <c r="A150" s="1" t="s">
        <v>409</v>
      </c>
      <c r="B150" t="s">
        <v>414</v>
      </c>
      <c r="C150" s="28">
        <v>15000</v>
      </c>
      <c r="D150">
        <v>135</v>
      </c>
      <c r="E150">
        <v>12.5</v>
      </c>
      <c r="F150" s="28">
        <f t="shared" si="4"/>
        <v>2025000</v>
      </c>
      <c r="G150" s="28">
        <f t="shared" si="5"/>
        <v>187500</v>
      </c>
    </row>
    <row r="151" spans="1:7" ht="12.75">
      <c r="A151" s="1" t="s">
        <v>409</v>
      </c>
      <c r="B151" t="s">
        <v>519</v>
      </c>
      <c r="C151" s="28">
        <v>20000</v>
      </c>
      <c r="D151">
        <v>110</v>
      </c>
      <c r="E151">
        <v>17</v>
      </c>
      <c r="F151" s="28">
        <f t="shared" si="4"/>
        <v>2200000</v>
      </c>
      <c r="G151" s="28">
        <f t="shared" si="5"/>
        <v>340000</v>
      </c>
    </row>
    <row r="152" spans="1:7" ht="12.75">
      <c r="A152" s="1" t="s">
        <v>409</v>
      </c>
      <c r="B152" t="s">
        <v>520</v>
      </c>
      <c r="C152" s="28">
        <v>3200</v>
      </c>
      <c r="D152">
        <v>1200</v>
      </c>
      <c r="E152">
        <v>85</v>
      </c>
      <c r="F152" s="28">
        <f t="shared" si="4"/>
        <v>3840000</v>
      </c>
      <c r="G152" s="28">
        <f t="shared" si="5"/>
        <v>272000</v>
      </c>
    </row>
    <row r="153" spans="1:7" ht="12.75">
      <c r="A153" s="1" t="s">
        <v>409</v>
      </c>
      <c r="B153" t="s">
        <v>521</v>
      </c>
      <c r="C153" s="28">
        <v>20000</v>
      </c>
      <c r="D153">
        <v>90</v>
      </c>
      <c r="E153">
        <v>0</v>
      </c>
      <c r="F153" s="28">
        <f t="shared" si="4"/>
        <v>1800000</v>
      </c>
      <c r="G153" s="28">
        <f t="shared" si="5"/>
        <v>0</v>
      </c>
    </row>
    <row r="154" spans="1:7" ht="12.75">
      <c r="A154" s="1" t="s">
        <v>409</v>
      </c>
      <c r="B154" t="s">
        <v>522</v>
      </c>
      <c r="C154" s="28">
        <v>5000</v>
      </c>
      <c r="D154">
        <v>540</v>
      </c>
      <c r="E154">
        <v>0</v>
      </c>
      <c r="F154" s="28">
        <f t="shared" si="4"/>
        <v>2700000</v>
      </c>
      <c r="G154" s="28">
        <f t="shared" si="5"/>
        <v>0</v>
      </c>
    </row>
    <row r="155" spans="1:7" ht="12.75">
      <c r="A155" s="1" t="s">
        <v>409</v>
      </c>
      <c r="B155" t="s">
        <v>523</v>
      </c>
      <c r="C155" s="28">
        <v>20000</v>
      </c>
      <c r="D155">
        <v>580</v>
      </c>
      <c r="E155">
        <v>0</v>
      </c>
      <c r="F155" s="28">
        <f t="shared" si="4"/>
        <v>11600000</v>
      </c>
      <c r="G155" s="28">
        <f t="shared" si="5"/>
        <v>0</v>
      </c>
    </row>
    <row r="156" spans="1:8" ht="12.75">
      <c r="A156" s="1" t="s">
        <v>409</v>
      </c>
      <c r="B156" t="s">
        <v>524</v>
      </c>
      <c r="C156" s="28">
        <v>12000</v>
      </c>
      <c r="D156">
        <v>220</v>
      </c>
      <c r="E156">
        <v>0</v>
      </c>
      <c r="F156" s="28">
        <f t="shared" si="4"/>
        <v>2640000</v>
      </c>
      <c r="G156" s="28">
        <f t="shared" si="5"/>
        <v>0</v>
      </c>
      <c r="H156" t="s">
        <v>586</v>
      </c>
    </row>
    <row r="157" spans="1:8" ht="12.75">
      <c r="A157" s="1" t="s">
        <v>409</v>
      </c>
      <c r="B157" t="s">
        <v>525</v>
      </c>
      <c r="C157" s="28">
        <v>8000</v>
      </c>
      <c r="D157">
        <v>425</v>
      </c>
      <c r="E157">
        <v>20</v>
      </c>
      <c r="F157" s="28">
        <f t="shared" si="4"/>
        <v>3400000</v>
      </c>
      <c r="G157" s="28">
        <f t="shared" si="5"/>
        <v>160000</v>
      </c>
      <c r="H157" t="s">
        <v>112</v>
      </c>
    </row>
    <row r="158" spans="1:7" ht="12.75">
      <c r="A158" s="1" t="s">
        <v>409</v>
      </c>
      <c r="B158" t="s">
        <v>526</v>
      </c>
      <c r="C158" s="28">
        <v>26000</v>
      </c>
      <c r="D158">
        <v>110</v>
      </c>
      <c r="E158" s="15">
        <v>0</v>
      </c>
      <c r="F158" s="28">
        <f t="shared" si="4"/>
        <v>2860000</v>
      </c>
      <c r="G158" s="28">
        <f t="shared" si="5"/>
        <v>0</v>
      </c>
    </row>
    <row r="159" spans="1:7" ht="12.75">
      <c r="A159" s="1" t="s">
        <v>409</v>
      </c>
      <c r="B159" t="s">
        <v>527</v>
      </c>
      <c r="C159" s="28">
        <v>10000</v>
      </c>
      <c r="D159" s="15">
        <v>45</v>
      </c>
      <c r="E159">
        <v>0</v>
      </c>
      <c r="F159" s="28">
        <f t="shared" si="4"/>
        <v>450000</v>
      </c>
      <c r="G159" s="28">
        <f t="shared" si="5"/>
        <v>0</v>
      </c>
    </row>
    <row r="160" spans="1:9" ht="12.75">
      <c r="A160" s="1" t="s">
        <v>409</v>
      </c>
      <c r="B160" s="12" t="s">
        <v>528</v>
      </c>
      <c r="C160" s="29">
        <v>2000</v>
      </c>
      <c r="D160">
        <v>620</v>
      </c>
      <c r="E160">
        <v>0</v>
      </c>
      <c r="F160" s="28">
        <f t="shared" si="4"/>
        <v>1240000</v>
      </c>
      <c r="G160" s="28">
        <f t="shared" si="5"/>
        <v>0</v>
      </c>
      <c r="H160" s="4"/>
      <c r="I160" s="4"/>
    </row>
    <row r="161" spans="1:7" ht="12.75">
      <c r="A161" s="1" t="s">
        <v>409</v>
      </c>
      <c r="B161" t="s">
        <v>529</v>
      </c>
      <c r="C161" s="28">
        <v>10000</v>
      </c>
      <c r="D161">
        <v>402.5</v>
      </c>
      <c r="E161">
        <v>0</v>
      </c>
      <c r="F161" s="28">
        <f t="shared" si="4"/>
        <v>4025000</v>
      </c>
      <c r="G161" s="28">
        <f t="shared" si="5"/>
        <v>0</v>
      </c>
    </row>
    <row r="162" spans="1:7" ht="12.75">
      <c r="A162" s="1" t="s">
        <v>409</v>
      </c>
      <c r="B162" t="s">
        <v>530</v>
      </c>
      <c r="C162" s="28">
        <v>14500</v>
      </c>
      <c r="D162">
        <v>125</v>
      </c>
      <c r="E162">
        <v>10</v>
      </c>
      <c r="F162" s="28">
        <f t="shared" si="4"/>
        <v>1812500</v>
      </c>
      <c r="G162" s="28">
        <f t="shared" si="5"/>
        <v>145000</v>
      </c>
    </row>
    <row r="163" spans="1:8" ht="12.75">
      <c r="A163" s="1" t="s">
        <v>409</v>
      </c>
      <c r="B163" t="s">
        <v>531</v>
      </c>
      <c r="C163" s="28">
        <v>16500</v>
      </c>
      <c r="D163">
        <v>108</v>
      </c>
      <c r="E163">
        <v>0</v>
      </c>
      <c r="F163" s="28">
        <f t="shared" si="4"/>
        <v>1782000</v>
      </c>
      <c r="G163" s="28">
        <f t="shared" si="5"/>
        <v>0</v>
      </c>
      <c r="H163" t="s">
        <v>137</v>
      </c>
    </row>
    <row r="164" spans="1:7" ht="12.75">
      <c r="A164" s="1" t="s">
        <v>409</v>
      </c>
      <c r="B164" t="s">
        <v>532</v>
      </c>
      <c r="C164" s="28">
        <v>16500</v>
      </c>
      <c r="D164">
        <v>42</v>
      </c>
      <c r="E164">
        <v>0</v>
      </c>
      <c r="F164" s="28">
        <f t="shared" si="4"/>
        <v>693000</v>
      </c>
      <c r="G164" s="28">
        <f t="shared" si="5"/>
        <v>0</v>
      </c>
    </row>
    <row r="165" spans="1:7" ht="12.75">
      <c r="A165" s="1" t="s">
        <v>409</v>
      </c>
      <c r="B165" t="s">
        <v>533</v>
      </c>
      <c r="C165" s="28">
        <v>2400</v>
      </c>
      <c r="D165">
        <v>375</v>
      </c>
      <c r="E165">
        <v>17.5</v>
      </c>
      <c r="F165" s="28">
        <f t="shared" si="4"/>
        <v>900000</v>
      </c>
      <c r="G165" s="28">
        <f t="shared" si="5"/>
        <v>42000</v>
      </c>
    </row>
    <row r="166" spans="1:7" ht="12.75">
      <c r="A166" s="1" t="s">
        <v>409</v>
      </c>
      <c r="B166" t="s">
        <v>534</v>
      </c>
      <c r="C166" s="28">
        <v>45000</v>
      </c>
      <c r="D166">
        <v>37</v>
      </c>
      <c r="E166">
        <v>13</v>
      </c>
      <c r="F166" s="28">
        <f t="shared" si="4"/>
        <v>1665000</v>
      </c>
      <c r="G166" s="28">
        <f t="shared" si="5"/>
        <v>585000</v>
      </c>
    </row>
    <row r="167" spans="1:8" ht="12.75">
      <c r="A167" s="1" t="s">
        <v>409</v>
      </c>
      <c r="B167" t="s">
        <v>535</v>
      </c>
      <c r="C167" s="28">
        <v>1500</v>
      </c>
      <c r="D167">
        <v>60</v>
      </c>
      <c r="E167">
        <v>0</v>
      </c>
      <c r="F167" s="28">
        <f t="shared" si="4"/>
        <v>90000</v>
      </c>
      <c r="G167" s="28">
        <f t="shared" si="5"/>
        <v>0</v>
      </c>
      <c r="H167" t="s">
        <v>110</v>
      </c>
    </row>
    <row r="168" spans="1:7" ht="12.75">
      <c r="A168" s="1" t="s">
        <v>409</v>
      </c>
      <c r="B168" t="s">
        <v>401</v>
      </c>
      <c r="C168" s="28">
        <v>1643</v>
      </c>
      <c r="D168">
        <v>650</v>
      </c>
      <c r="E168">
        <v>40.3</v>
      </c>
      <c r="F168" s="28">
        <f t="shared" si="4"/>
        <v>1067950</v>
      </c>
      <c r="G168" s="28">
        <f t="shared" si="5"/>
        <v>66212.9</v>
      </c>
    </row>
    <row r="169" spans="1:8" ht="12.75">
      <c r="A169" s="1" t="s">
        <v>409</v>
      </c>
      <c r="B169" t="s">
        <v>402</v>
      </c>
      <c r="C169" s="28">
        <v>357</v>
      </c>
      <c r="D169">
        <v>215</v>
      </c>
      <c r="E169">
        <v>15.3</v>
      </c>
      <c r="F169" s="28">
        <f t="shared" si="4"/>
        <v>76755</v>
      </c>
      <c r="G169" s="28">
        <f t="shared" si="5"/>
        <v>5462.1</v>
      </c>
      <c r="H169" t="s">
        <v>112</v>
      </c>
    </row>
    <row r="170" spans="1:8" ht="12.75">
      <c r="A170" s="1" t="s">
        <v>409</v>
      </c>
      <c r="B170" t="s">
        <v>403</v>
      </c>
      <c r="C170" s="28">
        <v>2000</v>
      </c>
      <c r="D170">
        <v>160</v>
      </c>
      <c r="E170">
        <v>13.7</v>
      </c>
      <c r="F170" s="28">
        <f t="shared" si="4"/>
        <v>320000</v>
      </c>
      <c r="G170" s="28">
        <f t="shared" si="5"/>
        <v>27400</v>
      </c>
      <c r="H170" t="s">
        <v>110</v>
      </c>
    </row>
    <row r="171" spans="1:8" ht="12.75">
      <c r="A171" s="1" t="s">
        <v>409</v>
      </c>
      <c r="B171" t="s">
        <v>536</v>
      </c>
      <c r="C171" s="28">
        <v>16000</v>
      </c>
      <c r="D171">
        <v>300</v>
      </c>
      <c r="E171">
        <v>40</v>
      </c>
      <c r="F171" s="28">
        <f t="shared" si="4"/>
        <v>4800000</v>
      </c>
      <c r="G171" s="28">
        <f t="shared" si="5"/>
        <v>640000</v>
      </c>
      <c r="H171" t="s">
        <v>137</v>
      </c>
    </row>
    <row r="172" spans="1:7" ht="12.75">
      <c r="A172" s="1" t="s">
        <v>409</v>
      </c>
      <c r="B172" t="s">
        <v>537</v>
      </c>
      <c r="C172" s="28">
        <v>14000</v>
      </c>
      <c r="D172">
        <v>101.25</v>
      </c>
      <c r="E172">
        <v>15</v>
      </c>
      <c r="F172" s="28">
        <f t="shared" si="4"/>
        <v>1417500</v>
      </c>
      <c r="G172" s="28">
        <f t="shared" si="5"/>
        <v>210000</v>
      </c>
    </row>
    <row r="173" spans="1:7" ht="12.75">
      <c r="A173" s="1" t="s">
        <v>409</v>
      </c>
      <c r="B173" t="s">
        <v>538</v>
      </c>
      <c r="C173" s="29">
        <v>15000</v>
      </c>
      <c r="D173">
        <v>122.5</v>
      </c>
      <c r="E173">
        <v>0</v>
      </c>
      <c r="F173" s="28">
        <f t="shared" si="4"/>
        <v>1837500</v>
      </c>
      <c r="G173" s="28">
        <f t="shared" si="5"/>
        <v>0</v>
      </c>
    </row>
    <row r="174" spans="1:7" ht="12.75">
      <c r="A174" s="1" t="s">
        <v>409</v>
      </c>
      <c r="B174" t="s">
        <v>588</v>
      </c>
      <c r="C174" s="29">
        <v>30000</v>
      </c>
      <c r="D174">
        <v>14</v>
      </c>
      <c r="E174">
        <v>0</v>
      </c>
      <c r="F174" s="28">
        <f t="shared" si="4"/>
        <v>420000</v>
      </c>
      <c r="G174" s="28">
        <f t="shared" si="5"/>
        <v>0</v>
      </c>
    </row>
    <row r="175" spans="1:7" ht="12.75">
      <c r="A175" s="1" t="s">
        <v>409</v>
      </c>
      <c r="B175" t="s">
        <v>539</v>
      </c>
      <c r="C175" s="29">
        <v>4500</v>
      </c>
      <c r="D175">
        <v>945</v>
      </c>
      <c r="E175">
        <v>0</v>
      </c>
      <c r="F175" s="28">
        <f t="shared" si="4"/>
        <v>4252500</v>
      </c>
      <c r="G175" s="28">
        <f t="shared" si="5"/>
        <v>0</v>
      </c>
    </row>
    <row r="176" spans="1:7" ht="12.75">
      <c r="A176" s="1" t="s">
        <v>409</v>
      </c>
      <c r="B176" t="s">
        <v>540</v>
      </c>
      <c r="C176" s="29">
        <v>2000</v>
      </c>
      <c r="D176">
        <v>930</v>
      </c>
      <c r="E176">
        <v>25</v>
      </c>
      <c r="F176" s="28">
        <f t="shared" si="4"/>
        <v>1860000</v>
      </c>
      <c r="G176" s="28">
        <f t="shared" si="5"/>
        <v>50000</v>
      </c>
    </row>
    <row r="177" spans="1:8" ht="12.75">
      <c r="A177" s="1" t="s">
        <v>409</v>
      </c>
      <c r="B177" t="s">
        <v>541</v>
      </c>
      <c r="C177" s="29">
        <v>24000</v>
      </c>
      <c r="D177">
        <v>60</v>
      </c>
      <c r="E177">
        <v>0</v>
      </c>
      <c r="F177" s="28">
        <f t="shared" si="4"/>
        <v>1440000</v>
      </c>
      <c r="G177" s="28">
        <f t="shared" si="5"/>
        <v>0</v>
      </c>
      <c r="H177" t="s">
        <v>586</v>
      </c>
    </row>
    <row r="178" spans="1:7" ht="12.75">
      <c r="A178" s="1" t="s">
        <v>409</v>
      </c>
      <c r="B178" t="s">
        <v>415</v>
      </c>
      <c r="C178" s="29">
        <v>7000</v>
      </c>
      <c r="D178">
        <v>22.5</v>
      </c>
      <c r="E178">
        <v>2.7</v>
      </c>
      <c r="F178" s="28">
        <f t="shared" si="4"/>
        <v>157500</v>
      </c>
      <c r="G178" s="28">
        <f t="shared" si="5"/>
        <v>18900</v>
      </c>
    </row>
    <row r="179" spans="1:8" ht="12.75">
      <c r="A179" s="1" t="s">
        <v>409</v>
      </c>
      <c r="B179" t="s">
        <v>542</v>
      </c>
      <c r="C179" s="29">
        <v>1500</v>
      </c>
      <c r="D179">
        <v>10</v>
      </c>
      <c r="E179" s="15">
        <v>0</v>
      </c>
      <c r="F179" s="28">
        <f t="shared" si="4"/>
        <v>15000</v>
      </c>
      <c r="G179" s="28">
        <f t="shared" si="5"/>
        <v>0</v>
      </c>
      <c r="H179" t="s">
        <v>586</v>
      </c>
    </row>
    <row r="180" spans="1:9" ht="12.75">
      <c r="A180" s="1" t="s">
        <v>409</v>
      </c>
      <c r="B180" s="12" t="s">
        <v>543</v>
      </c>
      <c r="C180" s="29">
        <v>4100</v>
      </c>
      <c r="D180" s="15">
        <v>510</v>
      </c>
      <c r="E180">
        <v>28.8</v>
      </c>
      <c r="F180" s="28">
        <f t="shared" si="4"/>
        <v>2091000</v>
      </c>
      <c r="G180" s="28">
        <f t="shared" si="5"/>
        <v>118080</v>
      </c>
      <c r="H180" s="4"/>
      <c r="I180" s="4"/>
    </row>
    <row r="181" spans="1:7" ht="12.75">
      <c r="A181" s="1" t="s">
        <v>409</v>
      </c>
      <c r="B181" t="s">
        <v>544</v>
      </c>
      <c r="C181" s="29">
        <v>20000</v>
      </c>
      <c r="D181">
        <v>410</v>
      </c>
      <c r="E181">
        <v>0</v>
      </c>
      <c r="F181" s="28">
        <f t="shared" si="4"/>
        <v>8200000</v>
      </c>
      <c r="G181" s="28">
        <f t="shared" si="5"/>
        <v>0</v>
      </c>
    </row>
    <row r="182" spans="1:7" ht="12.75">
      <c r="A182" s="1" t="s">
        <v>409</v>
      </c>
      <c r="B182" t="s">
        <v>545</v>
      </c>
      <c r="C182" s="29">
        <v>18000</v>
      </c>
      <c r="D182">
        <v>100</v>
      </c>
      <c r="E182">
        <v>10</v>
      </c>
      <c r="F182" s="28">
        <f t="shared" si="4"/>
        <v>1800000</v>
      </c>
      <c r="G182" s="28">
        <f t="shared" si="5"/>
        <v>180000</v>
      </c>
    </row>
    <row r="183" spans="1:7" ht="12.75">
      <c r="A183" s="1" t="s">
        <v>409</v>
      </c>
      <c r="B183" t="s">
        <v>546</v>
      </c>
      <c r="C183" s="29">
        <v>12000</v>
      </c>
      <c r="D183">
        <v>70</v>
      </c>
      <c r="E183">
        <v>0</v>
      </c>
      <c r="F183" s="28">
        <f t="shared" si="4"/>
        <v>840000</v>
      </c>
      <c r="G183" s="28">
        <f t="shared" si="5"/>
        <v>0</v>
      </c>
    </row>
    <row r="184" spans="1:7" ht="12.75">
      <c r="A184" s="1" t="s">
        <v>409</v>
      </c>
      <c r="B184" t="s">
        <v>547</v>
      </c>
      <c r="C184" s="29">
        <v>12400</v>
      </c>
      <c r="D184">
        <v>580</v>
      </c>
      <c r="E184">
        <v>22.5</v>
      </c>
      <c r="F184" s="28">
        <f t="shared" si="4"/>
        <v>7192000</v>
      </c>
      <c r="G184" s="28">
        <f t="shared" si="5"/>
        <v>279000</v>
      </c>
    </row>
    <row r="185" spans="1:8" ht="12.75">
      <c r="A185" s="1" t="s">
        <v>409</v>
      </c>
      <c r="B185" t="s">
        <v>548</v>
      </c>
      <c r="C185" s="29">
        <v>10000</v>
      </c>
      <c r="E185">
        <v>5</v>
      </c>
      <c r="F185" s="28">
        <f t="shared" si="4"/>
        <v>10000</v>
      </c>
      <c r="G185" s="28">
        <f t="shared" si="5"/>
        <v>50000</v>
      </c>
      <c r="H185" t="s">
        <v>586</v>
      </c>
    </row>
    <row r="186" spans="1:7" ht="12.75">
      <c r="A186" s="1" t="s">
        <v>409</v>
      </c>
      <c r="B186" t="s">
        <v>549</v>
      </c>
      <c r="C186" s="29">
        <v>60000</v>
      </c>
      <c r="D186">
        <v>3710</v>
      </c>
      <c r="E186">
        <v>220</v>
      </c>
      <c r="F186" s="28">
        <f t="shared" si="4"/>
        <v>222600000</v>
      </c>
      <c r="G186" s="28">
        <f t="shared" si="5"/>
        <v>13200000</v>
      </c>
    </row>
    <row r="187" spans="1:8" ht="12.75">
      <c r="A187" s="1" t="s">
        <v>409</v>
      </c>
      <c r="B187" t="s">
        <v>550</v>
      </c>
      <c r="C187" s="29">
        <v>4000</v>
      </c>
      <c r="D187">
        <v>20</v>
      </c>
      <c r="E187">
        <v>0</v>
      </c>
      <c r="F187" s="28">
        <f t="shared" si="4"/>
        <v>80000</v>
      </c>
      <c r="G187" s="28">
        <f t="shared" si="5"/>
        <v>0</v>
      </c>
      <c r="H187" t="s">
        <v>586</v>
      </c>
    </row>
    <row r="188" spans="1:7" ht="12.75">
      <c r="A188" s="1" t="s">
        <v>409</v>
      </c>
      <c r="B188" t="s">
        <v>551</v>
      </c>
      <c r="C188" s="29">
        <v>20000</v>
      </c>
      <c r="D188">
        <v>100</v>
      </c>
      <c r="E188">
        <v>0</v>
      </c>
      <c r="F188" s="28">
        <f aca="true" t="shared" si="6" ref="F188:F212">PRODUCT(C188,D188)</f>
        <v>2000000</v>
      </c>
      <c r="G188" s="28">
        <f aca="true" t="shared" si="7" ref="G188:G212">C188*E188</f>
        <v>0</v>
      </c>
    </row>
    <row r="189" spans="1:8" ht="12.75">
      <c r="A189" s="1" t="s">
        <v>409</v>
      </c>
      <c r="B189" t="s">
        <v>552</v>
      </c>
      <c r="C189" s="29">
        <v>20000</v>
      </c>
      <c r="D189">
        <v>23</v>
      </c>
      <c r="E189">
        <v>0</v>
      </c>
      <c r="F189" s="28">
        <f t="shared" si="6"/>
        <v>460000</v>
      </c>
      <c r="G189" s="28">
        <f t="shared" si="7"/>
        <v>0</v>
      </c>
      <c r="H189" t="s">
        <v>586</v>
      </c>
    </row>
    <row r="190" spans="1:7" ht="12.75">
      <c r="A190" s="1" t="s">
        <v>409</v>
      </c>
      <c r="B190" t="s">
        <v>553</v>
      </c>
      <c r="C190" s="29">
        <v>20000</v>
      </c>
      <c r="D190">
        <v>612</v>
      </c>
      <c r="E190">
        <v>25</v>
      </c>
      <c r="F190" s="28">
        <f t="shared" si="6"/>
        <v>12240000</v>
      </c>
      <c r="G190" s="28">
        <f t="shared" si="7"/>
        <v>500000</v>
      </c>
    </row>
    <row r="191" spans="1:7" ht="12.75">
      <c r="A191" s="1" t="s">
        <v>409</v>
      </c>
      <c r="B191" t="s">
        <v>404</v>
      </c>
      <c r="C191" s="29">
        <v>2000</v>
      </c>
      <c r="D191">
        <v>99</v>
      </c>
      <c r="E191">
        <v>0</v>
      </c>
      <c r="F191" s="28">
        <f t="shared" si="6"/>
        <v>198000</v>
      </c>
      <c r="G191" s="28">
        <f t="shared" si="7"/>
        <v>0</v>
      </c>
    </row>
    <row r="192" spans="1:8" ht="12.75">
      <c r="A192" s="1" t="s">
        <v>409</v>
      </c>
      <c r="B192" t="s">
        <v>405</v>
      </c>
      <c r="C192" s="29">
        <v>10000</v>
      </c>
      <c r="D192">
        <v>2</v>
      </c>
      <c r="E192" s="15">
        <v>0</v>
      </c>
      <c r="F192" s="28">
        <f t="shared" si="6"/>
        <v>20000</v>
      </c>
      <c r="G192" s="28">
        <f t="shared" si="7"/>
        <v>0</v>
      </c>
      <c r="H192" t="s">
        <v>586</v>
      </c>
    </row>
    <row r="193" spans="1:7" ht="12.75">
      <c r="A193" s="1" t="s">
        <v>409</v>
      </c>
      <c r="B193" t="s">
        <v>554</v>
      </c>
      <c r="C193" s="29">
        <v>3000</v>
      </c>
      <c r="D193" s="15">
        <v>400</v>
      </c>
      <c r="E193" s="15">
        <v>0</v>
      </c>
      <c r="F193" s="28">
        <f t="shared" si="6"/>
        <v>1200000</v>
      </c>
      <c r="G193" s="28">
        <f t="shared" si="7"/>
        <v>0</v>
      </c>
    </row>
    <row r="194" spans="1:8" ht="12.75">
      <c r="A194" s="1" t="s">
        <v>409</v>
      </c>
      <c r="B194" t="s">
        <v>555</v>
      </c>
      <c r="C194" s="29">
        <v>30000</v>
      </c>
      <c r="D194" s="15">
        <v>835</v>
      </c>
      <c r="E194" s="15">
        <v>40</v>
      </c>
      <c r="F194" s="28">
        <f t="shared" si="6"/>
        <v>25050000</v>
      </c>
      <c r="G194" s="28">
        <f t="shared" si="7"/>
        <v>1200000</v>
      </c>
      <c r="H194" t="s">
        <v>112</v>
      </c>
    </row>
    <row r="195" spans="1:7" ht="12.75">
      <c r="A195" s="1" t="s">
        <v>409</v>
      </c>
      <c r="B195" t="s">
        <v>393</v>
      </c>
      <c r="C195" s="29">
        <v>48000</v>
      </c>
      <c r="D195" s="15">
        <v>37</v>
      </c>
      <c r="E195" s="15">
        <v>0</v>
      </c>
      <c r="F195" s="28">
        <f t="shared" si="6"/>
        <v>1776000</v>
      </c>
      <c r="G195" s="28">
        <f t="shared" si="7"/>
        <v>0</v>
      </c>
    </row>
    <row r="196" spans="1:7" ht="12.75">
      <c r="A196" s="1" t="s">
        <v>409</v>
      </c>
      <c r="B196" t="s">
        <v>556</v>
      </c>
      <c r="C196" s="29">
        <v>50000</v>
      </c>
      <c r="D196" s="15">
        <v>7</v>
      </c>
      <c r="E196" s="15">
        <v>0</v>
      </c>
      <c r="F196" s="28">
        <f t="shared" si="6"/>
        <v>350000</v>
      </c>
      <c r="G196" s="28">
        <f t="shared" si="7"/>
        <v>0</v>
      </c>
    </row>
    <row r="197" spans="1:7" ht="12.75">
      <c r="A197" s="1" t="s">
        <v>409</v>
      </c>
      <c r="B197" t="s">
        <v>557</v>
      </c>
      <c r="C197" s="29">
        <v>7520</v>
      </c>
      <c r="D197" s="15">
        <v>455</v>
      </c>
      <c r="E197" s="15">
        <v>20</v>
      </c>
      <c r="F197" s="28">
        <f t="shared" si="6"/>
        <v>3421600</v>
      </c>
      <c r="G197" s="28">
        <f t="shared" si="7"/>
        <v>150400</v>
      </c>
    </row>
    <row r="198" spans="1:7" ht="12.75">
      <c r="A198" s="1" t="s">
        <v>409</v>
      </c>
      <c r="B198" t="s">
        <v>558</v>
      </c>
      <c r="C198" s="29">
        <v>7150</v>
      </c>
      <c r="D198" s="15">
        <v>240</v>
      </c>
      <c r="E198" s="15">
        <v>10.15</v>
      </c>
      <c r="F198" s="28">
        <f t="shared" si="6"/>
        <v>1716000</v>
      </c>
      <c r="G198" s="28">
        <f t="shared" si="7"/>
        <v>72572.5</v>
      </c>
    </row>
    <row r="199" spans="1:8" ht="12.75">
      <c r="A199" s="1" t="s">
        <v>409</v>
      </c>
      <c r="B199" t="s">
        <v>559</v>
      </c>
      <c r="C199" s="29">
        <v>7850</v>
      </c>
      <c r="D199" s="15">
        <v>290</v>
      </c>
      <c r="E199" s="15">
        <v>4.15</v>
      </c>
      <c r="F199" s="28">
        <f t="shared" si="6"/>
        <v>2276500</v>
      </c>
      <c r="G199" s="28">
        <f t="shared" si="7"/>
        <v>32577.500000000004</v>
      </c>
      <c r="H199" t="s">
        <v>112</v>
      </c>
    </row>
    <row r="200" spans="1:7" ht="12.75">
      <c r="A200" s="1" t="s">
        <v>409</v>
      </c>
      <c r="B200" t="s">
        <v>560</v>
      </c>
      <c r="C200" s="29">
        <v>11000</v>
      </c>
      <c r="D200" s="15">
        <v>14.75</v>
      </c>
      <c r="E200" s="15">
        <v>0</v>
      </c>
      <c r="F200" s="28">
        <f t="shared" si="6"/>
        <v>162250</v>
      </c>
      <c r="G200" s="28">
        <f t="shared" si="7"/>
        <v>0</v>
      </c>
    </row>
    <row r="201" spans="1:8" ht="12.75">
      <c r="A201" s="1" t="s">
        <v>409</v>
      </c>
      <c r="B201" t="s">
        <v>561</v>
      </c>
      <c r="C201" s="29">
        <v>11000</v>
      </c>
      <c r="D201" s="15">
        <v>0.25</v>
      </c>
      <c r="E201" s="15">
        <v>0</v>
      </c>
      <c r="F201" s="28">
        <f t="shared" si="6"/>
        <v>2750</v>
      </c>
      <c r="G201" s="28">
        <f t="shared" si="7"/>
        <v>0</v>
      </c>
      <c r="H201" t="s">
        <v>586</v>
      </c>
    </row>
    <row r="202" spans="1:7" ht="12.75">
      <c r="A202" s="1" t="s">
        <v>409</v>
      </c>
      <c r="B202" t="s">
        <v>562</v>
      </c>
      <c r="C202" s="29">
        <v>15000</v>
      </c>
      <c r="D202" s="15">
        <v>110</v>
      </c>
      <c r="E202" s="15">
        <v>0</v>
      </c>
      <c r="F202" s="28">
        <f t="shared" si="6"/>
        <v>1650000</v>
      </c>
      <c r="G202" s="28">
        <f t="shared" si="7"/>
        <v>0</v>
      </c>
    </row>
    <row r="203" spans="1:7" ht="12.75">
      <c r="A203" s="1" t="s">
        <v>409</v>
      </c>
      <c r="B203" t="s">
        <v>563</v>
      </c>
      <c r="C203" s="29">
        <v>5500</v>
      </c>
      <c r="D203" s="15">
        <v>277.5</v>
      </c>
      <c r="E203" s="15">
        <v>0</v>
      </c>
      <c r="F203" s="28">
        <f t="shared" si="6"/>
        <v>1526250</v>
      </c>
      <c r="G203" s="28">
        <f t="shared" si="7"/>
        <v>0</v>
      </c>
    </row>
    <row r="204" spans="1:7" ht="12.75">
      <c r="A204" s="1" t="s">
        <v>409</v>
      </c>
      <c r="B204" t="s">
        <v>564</v>
      </c>
      <c r="C204" s="29">
        <v>65000</v>
      </c>
      <c r="D204" s="15">
        <v>65</v>
      </c>
      <c r="E204" s="15">
        <v>7.97</v>
      </c>
      <c r="F204" s="28">
        <f t="shared" si="6"/>
        <v>4225000</v>
      </c>
      <c r="G204" s="28">
        <f t="shared" si="7"/>
        <v>518050</v>
      </c>
    </row>
    <row r="205" spans="1:9" ht="12.75">
      <c r="A205" s="1" t="s">
        <v>409</v>
      </c>
      <c r="B205" s="12" t="s">
        <v>565</v>
      </c>
      <c r="C205" s="29">
        <v>3300</v>
      </c>
      <c r="D205" s="15">
        <v>450</v>
      </c>
      <c r="E205" s="15">
        <v>0</v>
      </c>
      <c r="F205" s="28">
        <f t="shared" si="6"/>
        <v>1485000</v>
      </c>
      <c r="G205" s="28">
        <f t="shared" si="7"/>
        <v>0</v>
      </c>
      <c r="H205" s="4"/>
      <c r="I205" s="4"/>
    </row>
    <row r="206" spans="1:7" ht="12.75">
      <c r="A206" s="1" t="s">
        <v>409</v>
      </c>
      <c r="B206" t="s">
        <v>566</v>
      </c>
      <c r="C206" s="29">
        <v>8000</v>
      </c>
      <c r="D206" s="15">
        <v>680</v>
      </c>
      <c r="E206" s="15">
        <v>0</v>
      </c>
      <c r="F206" s="28">
        <f t="shared" si="6"/>
        <v>5440000</v>
      </c>
      <c r="G206" s="28">
        <f t="shared" si="7"/>
        <v>0</v>
      </c>
    </row>
    <row r="207" spans="1:7" ht="12.75">
      <c r="A207" s="1" t="s">
        <v>409</v>
      </c>
      <c r="B207" t="s">
        <v>567</v>
      </c>
      <c r="C207" s="29">
        <v>35000</v>
      </c>
      <c r="D207" s="15">
        <v>118.5</v>
      </c>
      <c r="E207" s="15">
        <v>9</v>
      </c>
      <c r="F207" s="28">
        <f t="shared" si="6"/>
        <v>4147500</v>
      </c>
      <c r="G207" s="28">
        <f t="shared" si="7"/>
        <v>315000</v>
      </c>
    </row>
    <row r="208" spans="1:8" ht="12.75">
      <c r="A208" s="1" t="s">
        <v>409</v>
      </c>
      <c r="B208" t="s">
        <v>568</v>
      </c>
      <c r="C208" s="29">
        <v>8000</v>
      </c>
      <c r="D208" s="15">
        <v>10</v>
      </c>
      <c r="E208" s="15">
        <v>0</v>
      </c>
      <c r="F208" s="28">
        <f t="shared" si="6"/>
        <v>80000</v>
      </c>
      <c r="G208" s="28">
        <f t="shared" si="7"/>
        <v>0</v>
      </c>
      <c r="H208" t="s">
        <v>586</v>
      </c>
    </row>
    <row r="209" spans="1:7" ht="12.75">
      <c r="A209" s="1" t="s">
        <v>409</v>
      </c>
      <c r="B209" t="s">
        <v>569</v>
      </c>
      <c r="C209" s="29">
        <v>40000</v>
      </c>
      <c r="D209" s="15">
        <v>39.5</v>
      </c>
      <c r="E209" s="15">
        <v>0</v>
      </c>
      <c r="F209" s="28">
        <f t="shared" si="6"/>
        <v>1580000</v>
      </c>
      <c r="G209" s="28">
        <f t="shared" si="7"/>
        <v>0</v>
      </c>
    </row>
    <row r="210" spans="1:7" ht="12.75">
      <c r="A210" s="1" t="s">
        <v>409</v>
      </c>
      <c r="B210" t="s">
        <v>570</v>
      </c>
      <c r="C210" s="29">
        <v>20000</v>
      </c>
      <c r="D210" s="15">
        <v>100</v>
      </c>
      <c r="E210" s="15">
        <v>0</v>
      </c>
      <c r="F210" s="28">
        <f t="shared" si="6"/>
        <v>2000000</v>
      </c>
      <c r="G210" s="28">
        <f t="shared" si="7"/>
        <v>0</v>
      </c>
    </row>
    <row r="211" spans="1:9" ht="12.75">
      <c r="A211" s="1" t="s">
        <v>409</v>
      </c>
      <c r="B211" s="12" t="s">
        <v>571</v>
      </c>
      <c r="C211" s="29">
        <v>6000</v>
      </c>
      <c r="D211" s="15">
        <v>550</v>
      </c>
      <c r="E211" s="15">
        <v>0</v>
      </c>
      <c r="F211" s="28">
        <f t="shared" si="6"/>
        <v>3300000</v>
      </c>
      <c r="G211" s="28">
        <f t="shared" si="7"/>
        <v>0</v>
      </c>
      <c r="H211" s="4"/>
      <c r="I211" s="4"/>
    </row>
    <row r="212" spans="1:7" ht="12.75">
      <c r="A212" s="1" t="s">
        <v>409</v>
      </c>
      <c r="B212" t="s">
        <v>572</v>
      </c>
      <c r="C212" s="29">
        <v>10000</v>
      </c>
      <c r="D212" s="15">
        <v>505</v>
      </c>
      <c r="E212">
        <v>12.5</v>
      </c>
      <c r="F212" s="28">
        <f t="shared" si="6"/>
        <v>5050000</v>
      </c>
      <c r="G212" s="28">
        <f t="shared" si="7"/>
        <v>125000</v>
      </c>
    </row>
    <row r="213" spans="2:7" ht="12.75">
      <c r="B213" s="4" t="s">
        <v>585</v>
      </c>
      <c r="F213" s="33">
        <f>SUM(F2:F212)</f>
        <v>1383037396</v>
      </c>
      <c r="G213" s="33"/>
    </row>
    <row r="214" ht="12.75">
      <c r="E214" s="4"/>
    </row>
    <row r="215" spans="2:7" ht="12.75">
      <c r="B215" s="4" t="s">
        <v>589</v>
      </c>
      <c r="C215" s="4"/>
      <c r="D215" s="4"/>
      <c r="E215" s="4"/>
      <c r="F215" s="30">
        <v>1341709181</v>
      </c>
      <c r="G215" s="30"/>
    </row>
    <row r="216" spans="2:7" ht="12.75">
      <c r="B216" s="4" t="s">
        <v>591</v>
      </c>
      <c r="C216" s="4"/>
      <c r="D216" s="4"/>
      <c r="E216" s="4"/>
      <c r="F216" s="30">
        <v>1172501041</v>
      </c>
      <c r="G216" s="30"/>
    </row>
    <row r="217" spans="2:7" ht="12.75">
      <c r="B217" s="4" t="s">
        <v>590</v>
      </c>
      <c r="C217" s="4"/>
      <c r="D217" s="4"/>
      <c r="E217" s="4"/>
      <c r="F217" s="30">
        <v>1210537041</v>
      </c>
      <c r="G217" s="30"/>
    </row>
    <row r="218" spans="2:7" ht="12.75">
      <c r="B218" s="4"/>
      <c r="C218" s="4"/>
      <c r="D218" s="4"/>
      <c r="F218" s="4"/>
      <c r="G218" s="4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pane ySplit="510" topLeftCell="BM2" activePane="bottomLeft" state="split"/>
      <selection pane="topLeft" activeCell="A1" sqref="A1"/>
      <selection pane="bottomLeft" activeCell="I26" sqref="I26"/>
    </sheetView>
  </sheetViews>
  <sheetFormatPr defaultColWidth="11.421875" defaultRowHeight="12.75"/>
  <cols>
    <col min="1" max="1" width="12.00390625" style="15" customWidth="1"/>
    <col min="2" max="2" width="33.7109375" style="15" customWidth="1"/>
    <col min="3" max="3" width="6.57421875" style="15" customWidth="1"/>
    <col min="4" max="5" width="11.421875" style="15" customWidth="1"/>
    <col min="6" max="6" width="18.140625" style="15" customWidth="1"/>
    <col min="7" max="7" width="6.8515625" style="15" customWidth="1"/>
    <col min="8" max="8" width="8.421875" style="15" customWidth="1"/>
    <col min="9" max="16384" width="11.421875" style="15" customWidth="1"/>
  </cols>
  <sheetData>
    <row r="1" spans="1:7" ht="12.75">
      <c r="A1" s="4" t="s">
        <v>594</v>
      </c>
      <c r="B1" s="4" t="s">
        <v>595</v>
      </c>
      <c r="C1" s="4" t="s">
        <v>596</v>
      </c>
      <c r="D1" s="4" t="s">
        <v>597</v>
      </c>
      <c r="E1" s="4" t="s">
        <v>598</v>
      </c>
      <c r="F1" s="4" t="s">
        <v>599</v>
      </c>
      <c r="G1" s="4" t="s">
        <v>367</v>
      </c>
    </row>
    <row r="2" spans="1:8" ht="12.75">
      <c r="A2" s="34">
        <v>36527</v>
      </c>
      <c r="B2" s="15" t="s">
        <v>600</v>
      </c>
      <c r="C2" s="15" t="s">
        <v>601</v>
      </c>
      <c r="D2" s="15">
        <v>12000</v>
      </c>
      <c r="E2" s="15">
        <v>0</v>
      </c>
      <c r="F2" s="15">
        <f>PRODUCT(D2,E2)</f>
        <v>0</v>
      </c>
      <c r="G2" s="15" t="s">
        <v>700</v>
      </c>
      <c r="H2" s="15">
        <v>1898</v>
      </c>
    </row>
    <row r="3" spans="1:8" ht="12.75">
      <c r="A3" s="34">
        <v>36527</v>
      </c>
      <c r="B3" s="15" t="s">
        <v>602</v>
      </c>
      <c r="C3" s="15" t="s">
        <v>603</v>
      </c>
      <c r="D3" s="15">
        <v>2000</v>
      </c>
      <c r="E3" s="15">
        <v>132</v>
      </c>
      <c r="F3" s="15">
        <f aca="true" t="shared" si="0" ref="F3:F66">PRODUCT(D3,E3)</f>
        <v>264000</v>
      </c>
      <c r="H3" s="15">
        <v>1898</v>
      </c>
    </row>
    <row r="4" spans="1:8" ht="12.75">
      <c r="A4" s="34">
        <v>36527</v>
      </c>
      <c r="B4" s="15" t="s">
        <v>604</v>
      </c>
      <c r="C4" s="15" t="s">
        <v>605</v>
      </c>
      <c r="D4" s="15">
        <v>6000</v>
      </c>
      <c r="E4" s="15">
        <v>1870</v>
      </c>
      <c r="F4" s="15">
        <f t="shared" si="0"/>
        <v>11220000</v>
      </c>
      <c r="G4" s="15" t="s">
        <v>702</v>
      </c>
      <c r="H4" s="15">
        <v>1898</v>
      </c>
    </row>
    <row r="5" spans="1:6" ht="12.75">
      <c r="A5" s="34">
        <v>36527</v>
      </c>
      <c r="B5" s="15" t="s">
        <v>606</v>
      </c>
      <c r="C5" s="15" t="s">
        <v>607</v>
      </c>
      <c r="D5" s="15">
        <v>500</v>
      </c>
      <c r="E5" s="15">
        <v>0</v>
      </c>
      <c r="F5" s="15">
        <f t="shared" si="0"/>
        <v>0</v>
      </c>
    </row>
    <row r="6" spans="1:8" ht="12.75">
      <c r="A6" s="34">
        <v>36527</v>
      </c>
      <c r="B6" s="15" t="s">
        <v>608</v>
      </c>
      <c r="C6" s="15" t="s">
        <v>607</v>
      </c>
      <c r="D6" s="15">
        <v>1000</v>
      </c>
      <c r="E6" s="15">
        <v>525</v>
      </c>
      <c r="F6" s="15">
        <f t="shared" si="0"/>
        <v>525000</v>
      </c>
      <c r="H6" s="15">
        <v>1899</v>
      </c>
    </row>
    <row r="7" spans="1:8" ht="12.75">
      <c r="A7" s="34">
        <v>36527</v>
      </c>
      <c r="B7" s="15" t="s">
        <v>609</v>
      </c>
      <c r="C7" s="15" t="s">
        <v>605</v>
      </c>
      <c r="D7" s="15">
        <v>62240</v>
      </c>
      <c r="E7" s="15">
        <v>1300</v>
      </c>
      <c r="F7" s="15">
        <f t="shared" si="0"/>
        <v>80912000</v>
      </c>
      <c r="H7" s="15">
        <v>1899</v>
      </c>
    </row>
    <row r="8" spans="1:8" ht="12.75">
      <c r="A8" s="34">
        <v>36527</v>
      </c>
      <c r="B8" s="15" t="s">
        <v>610</v>
      </c>
      <c r="C8" s="15" t="s">
        <v>605</v>
      </c>
      <c r="D8" s="15">
        <v>28800</v>
      </c>
      <c r="E8" s="15">
        <v>6990</v>
      </c>
      <c r="F8" s="15">
        <f t="shared" si="0"/>
        <v>201312000</v>
      </c>
      <c r="H8" s="15">
        <v>1898</v>
      </c>
    </row>
    <row r="9" spans="1:6" ht="12.75">
      <c r="A9" s="34">
        <v>36527</v>
      </c>
      <c r="B9" s="15" t="s">
        <v>611</v>
      </c>
      <c r="C9" s="15" t="s">
        <v>607</v>
      </c>
      <c r="D9" s="15">
        <v>700</v>
      </c>
      <c r="E9" s="15">
        <v>650</v>
      </c>
      <c r="F9" s="15">
        <f t="shared" si="0"/>
        <v>455000</v>
      </c>
    </row>
    <row r="10" spans="1:8" ht="12.75">
      <c r="A10" s="34">
        <v>36527</v>
      </c>
      <c r="B10" s="15" t="s">
        <v>612</v>
      </c>
      <c r="C10" s="15" t="s">
        <v>601</v>
      </c>
      <c r="D10" s="15">
        <v>12000</v>
      </c>
      <c r="E10" s="15">
        <v>75</v>
      </c>
      <c r="F10" s="15">
        <f t="shared" si="0"/>
        <v>900000</v>
      </c>
      <c r="H10" s="15">
        <v>1898</v>
      </c>
    </row>
    <row r="11" spans="1:8" ht="12.75">
      <c r="A11" s="34">
        <v>36527</v>
      </c>
      <c r="B11" s="15" t="s">
        <v>613</v>
      </c>
      <c r="C11" s="15" t="s">
        <v>601</v>
      </c>
      <c r="D11" s="15">
        <v>5000</v>
      </c>
      <c r="E11" s="15">
        <v>635</v>
      </c>
      <c r="F11" s="15">
        <f t="shared" si="0"/>
        <v>3175000</v>
      </c>
      <c r="H11" s="15">
        <v>1899</v>
      </c>
    </row>
    <row r="12" spans="1:6" ht="12.75">
      <c r="A12" s="34">
        <v>36527</v>
      </c>
      <c r="B12" s="15" t="s">
        <v>614</v>
      </c>
      <c r="C12" s="15" t="s">
        <v>601</v>
      </c>
      <c r="D12" s="15">
        <v>12000</v>
      </c>
      <c r="E12" s="15">
        <v>0</v>
      </c>
      <c r="F12" s="15">
        <f t="shared" si="0"/>
        <v>0</v>
      </c>
    </row>
    <row r="13" spans="1:8" ht="12.75">
      <c r="A13" s="34">
        <v>36527</v>
      </c>
      <c r="B13" s="15" t="s">
        <v>615</v>
      </c>
      <c r="C13" s="15" t="s">
        <v>605</v>
      </c>
      <c r="D13" s="15">
        <v>5940</v>
      </c>
      <c r="E13" s="15">
        <v>795</v>
      </c>
      <c r="F13" s="15">
        <f t="shared" si="0"/>
        <v>4722300</v>
      </c>
      <c r="H13" s="15">
        <v>1898</v>
      </c>
    </row>
    <row r="14" spans="1:8" ht="12.75">
      <c r="A14" s="34">
        <v>36527</v>
      </c>
      <c r="B14" s="15" t="s">
        <v>616</v>
      </c>
      <c r="C14" s="15" t="s">
        <v>607</v>
      </c>
      <c r="D14" s="15">
        <v>400</v>
      </c>
      <c r="E14" s="15">
        <v>0</v>
      </c>
      <c r="F14" s="15">
        <f t="shared" si="0"/>
        <v>0</v>
      </c>
      <c r="H14" s="15">
        <v>1892</v>
      </c>
    </row>
    <row r="15" spans="1:8" ht="12.75">
      <c r="A15" s="34">
        <v>36527</v>
      </c>
      <c r="B15" s="15" t="s">
        <v>617</v>
      </c>
      <c r="C15" s="15" t="s">
        <v>618</v>
      </c>
      <c r="D15" s="15">
        <v>290</v>
      </c>
      <c r="E15" s="15">
        <v>0</v>
      </c>
      <c r="F15" s="15">
        <f t="shared" si="0"/>
        <v>0</v>
      </c>
      <c r="H15" s="15">
        <v>1893</v>
      </c>
    </row>
    <row r="16" spans="1:8" ht="12.75">
      <c r="A16" s="34">
        <v>36527</v>
      </c>
      <c r="B16" s="15" t="s">
        <v>619</v>
      </c>
      <c r="C16" s="15" t="s">
        <v>603</v>
      </c>
      <c r="D16" s="15">
        <v>20000</v>
      </c>
      <c r="E16" s="15">
        <v>1360</v>
      </c>
      <c r="F16" s="15">
        <f t="shared" si="0"/>
        <v>27200000</v>
      </c>
      <c r="H16" s="15">
        <v>1899</v>
      </c>
    </row>
    <row r="17" spans="1:8" ht="12.75">
      <c r="A17" s="34">
        <v>36527</v>
      </c>
      <c r="B17" s="15" t="s">
        <v>620</v>
      </c>
      <c r="C17" s="15" t="s">
        <v>603</v>
      </c>
      <c r="D17" s="15">
        <v>16000</v>
      </c>
      <c r="E17" s="15">
        <v>540</v>
      </c>
      <c r="F17" s="15">
        <f t="shared" si="0"/>
        <v>8640000</v>
      </c>
      <c r="H17" s="15">
        <v>1898</v>
      </c>
    </row>
    <row r="18" spans="1:8" ht="12.75">
      <c r="A18" s="34">
        <v>36527</v>
      </c>
      <c r="B18" s="15" t="s">
        <v>621</v>
      </c>
      <c r="C18" s="15" t="s">
        <v>603</v>
      </c>
      <c r="D18" s="15">
        <v>83382</v>
      </c>
      <c r="E18" s="15">
        <v>0</v>
      </c>
      <c r="F18" s="15">
        <f t="shared" si="0"/>
        <v>0</v>
      </c>
      <c r="H18" s="15">
        <v>1899</v>
      </c>
    </row>
    <row r="19" spans="1:8" ht="12.75">
      <c r="A19" s="34">
        <v>36527</v>
      </c>
      <c r="B19" s="15" t="s">
        <v>622</v>
      </c>
      <c r="C19" s="15" t="s">
        <v>618</v>
      </c>
      <c r="D19" s="15">
        <v>3827</v>
      </c>
      <c r="E19" s="15">
        <v>515</v>
      </c>
      <c r="F19" s="15">
        <f t="shared" si="0"/>
        <v>1970905</v>
      </c>
      <c r="H19" s="15">
        <v>1898</v>
      </c>
    </row>
    <row r="20" spans="1:8" ht="12.75">
      <c r="A20" s="34">
        <v>36527</v>
      </c>
      <c r="B20" s="15" t="s">
        <v>623</v>
      </c>
      <c r="C20" s="15" t="s">
        <v>605</v>
      </c>
      <c r="D20" s="15">
        <v>17000</v>
      </c>
      <c r="E20" s="15">
        <v>4501</v>
      </c>
      <c r="F20" s="15">
        <f t="shared" si="0"/>
        <v>76517000</v>
      </c>
      <c r="H20" s="15">
        <v>1898</v>
      </c>
    </row>
    <row r="21" spans="1:8" ht="12.75">
      <c r="A21" s="34">
        <v>36527</v>
      </c>
      <c r="B21" s="15" t="s">
        <v>624</v>
      </c>
      <c r="C21" s="15" t="s">
        <v>601</v>
      </c>
      <c r="D21" s="15">
        <v>2000</v>
      </c>
      <c r="E21" s="15">
        <v>1215</v>
      </c>
      <c r="F21" s="15">
        <f t="shared" si="0"/>
        <v>2430000</v>
      </c>
      <c r="H21" s="15">
        <v>1899</v>
      </c>
    </row>
    <row r="22" spans="1:8" ht="12.75">
      <c r="A22" s="34">
        <v>36527</v>
      </c>
      <c r="B22" s="15" t="s">
        <v>625</v>
      </c>
      <c r="C22" s="15" t="s">
        <v>605</v>
      </c>
      <c r="D22" s="15">
        <v>30000</v>
      </c>
      <c r="E22" s="15">
        <v>4450</v>
      </c>
      <c r="F22" s="15">
        <f t="shared" si="0"/>
        <v>133500000</v>
      </c>
      <c r="H22" s="15">
        <v>1898</v>
      </c>
    </row>
    <row r="23" spans="1:8" ht="12.75">
      <c r="A23" s="34">
        <v>36527</v>
      </c>
      <c r="B23" s="15" t="s">
        <v>626</v>
      </c>
      <c r="C23" s="15" t="s">
        <v>601</v>
      </c>
      <c r="D23" s="15">
        <v>1000</v>
      </c>
      <c r="E23" s="15">
        <v>3900</v>
      </c>
      <c r="F23" s="15">
        <f t="shared" si="0"/>
        <v>3900000</v>
      </c>
      <c r="H23" s="15" t="s">
        <v>627</v>
      </c>
    </row>
    <row r="24" spans="1:8" ht="12.75">
      <c r="A24" s="34">
        <v>36527</v>
      </c>
      <c r="B24" s="15" t="s">
        <v>628</v>
      </c>
      <c r="C24" s="15" t="s">
        <v>605</v>
      </c>
      <c r="D24" s="15">
        <v>3000</v>
      </c>
      <c r="E24" s="15">
        <v>55900</v>
      </c>
      <c r="F24" s="15">
        <f t="shared" si="0"/>
        <v>167700000</v>
      </c>
      <c r="H24" s="15">
        <v>1898</v>
      </c>
    </row>
    <row r="25" spans="1:6" ht="12.75">
      <c r="A25" s="34">
        <v>36527</v>
      </c>
      <c r="B25" s="15" t="s">
        <v>629</v>
      </c>
      <c r="C25" s="15" t="s">
        <v>607</v>
      </c>
      <c r="D25" s="15">
        <v>3750</v>
      </c>
      <c r="E25" s="15">
        <v>520</v>
      </c>
      <c r="F25" s="15">
        <f t="shared" si="0"/>
        <v>1950000</v>
      </c>
    </row>
    <row r="26" spans="1:8" ht="12.75">
      <c r="A26" s="34">
        <v>36527</v>
      </c>
      <c r="B26" s="15" t="s">
        <v>630</v>
      </c>
      <c r="C26" s="15" t="s">
        <v>607</v>
      </c>
      <c r="D26" s="15">
        <v>1000</v>
      </c>
      <c r="E26" s="15">
        <v>0</v>
      </c>
      <c r="F26" s="15">
        <f t="shared" si="0"/>
        <v>0</v>
      </c>
      <c r="H26" s="15">
        <v>1890</v>
      </c>
    </row>
    <row r="27" spans="1:8" ht="12.75">
      <c r="A27" s="34">
        <v>36527</v>
      </c>
      <c r="B27" s="15" t="s">
        <v>631</v>
      </c>
      <c r="C27" s="15" t="s">
        <v>605</v>
      </c>
      <c r="D27" s="15">
        <v>3500</v>
      </c>
      <c r="E27" s="15">
        <v>1190</v>
      </c>
      <c r="F27" s="15">
        <f t="shared" si="0"/>
        <v>4165000</v>
      </c>
      <c r="H27" s="15">
        <v>1898</v>
      </c>
    </row>
    <row r="28" spans="1:8" ht="12.75">
      <c r="A28" s="34">
        <v>36527</v>
      </c>
      <c r="B28" s="15" t="s">
        <v>632</v>
      </c>
      <c r="C28" s="15" t="s">
        <v>607</v>
      </c>
      <c r="D28" s="15">
        <v>996</v>
      </c>
      <c r="E28" s="15">
        <v>0</v>
      </c>
      <c r="F28" s="15">
        <f t="shared" si="0"/>
        <v>0</v>
      </c>
      <c r="H28" s="15">
        <v>1894</v>
      </c>
    </row>
    <row r="29" spans="1:8" ht="12.75">
      <c r="A29" s="34">
        <v>36527</v>
      </c>
      <c r="B29" s="15" t="s">
        <v>633</v>
      </c>
      <c r="C29" s="15" t="s">
        <v>605</v>
      </c>
      <c r="D29" s="15">
        <v>3945</v>
      </c>
      <c r="E29" s="15">
        <v>2825</v>
      </c>
      <c r="F29" s="15">
        <f t="shared" si="0"/>
        <v>11144625</v>
      </c>
      <c r="H29" s="15">
        <v>1895</v>
      </c>
    </row>
    <row r="30" spans="1:8" ht="12.75">
      <c r="A30" s="34">
        <v>36527</v>
      </c>
      <c r="B30" s="15" t="s">
        <v>634</v>
      </c>
      <c r="C30" s="15" t="s">
        <v>601</v>
      </c>
      <c r="D30" s="15">
        <v>1200</v>
      </c>
      <c r="E30" s="15">
        <v>580</v>
      </c>
      <c r="F30" s="15">
        <f t="shared" si="0"/>
        <v>696000</v>
      </c>
      <c r="H30" s="15">
        <v>1898</v>
      </c>
    </row>
    <row r="31" spans="1:8" ht="12.75">
      <c r="A31" s="34">
        <v>36527</v>
      </c>
      <c r="B31" s="15" t="s">
        <v>635</v>
      </c>
      <c r="C31" s="15" t="s">
        <v>618</v>
      </c>
      <c r="D31" s="15">
        <v>14000</v>
      </c>
      <c r="E31" s="15">
        <v>0</v>
      </c>
      <c r="F31" s="15">
        <f t="shared" si="0"/>
        <v>0</v>
      </c>
      <c r="G31" s="15" t="s">
        <v>700</v>
      </c>
      <c r="H31" s="15">
        <v>1898</v>
      </c>
    </row>
    <row r="32" spans="1:8" ht="12.75">
      <c r="A32" s="34">
        <v>36527</v>
      </c>
      <c r="B32" s="15" t="s">
        <v>636</v>
      </c>
      <c r="C32" s="15" t="s">
        <v>618</v>
      </c>
      <c r="D32" s="15">
        <v>2500</v>
      </c>
      <c r="E32" s="15">
        <v>495</v>
      </c>
      <c r="F32" s="15">
        <f t="shared" si="0"/>
        <v>1237500</v>
      </c>
      <c r="H32" s="15">
        <v>1898</v>
      </c>
    </row>
    <row r="33" spans="1:8" ht="12.75">
      <c r="A33" s="34">
        <v>36527</v>
      </c>
      <c r="B33" s="15" t="s">
        <v>637</v>
      </c>
      <c r="C33" s="15" t="s">
        <v>638</v>
      </c>
      <c r="D33" s="15">
        <v>3000</v>
      </c>
      <c r="E33" s="15">
        <v>500</v>
      </c>
      <c r="F33" s="15">
        <f t="shared" si="0"/>
        <v>1500000</v>
      </c>
      <c r="H33" s="15">
        <v>1897</v>
      </c>
    </row>
    <row r="34" spans="1:8" ht="12.75">
      <c r="A34" s="34">
        <v>36527</v>
      </c>
      <c r="B34" s="15" t="s">
        <v>639</v>
      </c>
      <c r="C34" s="15" t="s">
        <v>607</v>
      </c>
      <c r="D34" s="15">
        <v>20000</v>
      </c>
      <c r="E34" s="15">
        <v>0</v>
      </c>
      <c r="F34" s="15">
        <f t="shared" si="0"/>
        <v>0</v>
      </c>
      <c r="G34" s="15" t="s">
        <v>700</v>
      </c>
      <c r="H34" s="15">
        <v>1898</v>
      </c>
    </row>
    <row r="35" spans="1:6" ht="12.75">
      <c r="A35" s="34">
        <v>36527</v>
      </c>
      <c r="B35" s="15" t="s">
        <v>640</v>
      </c>
      <c r="C35" s="15" t="s">
        <v>605</v>
      </c>
      <c r="D35" s="15">
        <v>7598</v>
      </c>
      <c r="E35" s="15">
        <v>985</v>
      </c>
      <c r="F35" s="15">
        <f t="shared" si="0"/>
        <v>7484030</v>
      </c>
    </row>
    <row r="36" spans="1:8" ht="12.75">
      <c r="A36" s="34">
        <v>36527</v>
      </c>
      <c r="B36" s="15" t="s">
        <v>641</v>
      </c>
      <c r="C36" s="15" t="s">
        <v>642</v>
      </c>
      <c r="D36" s="15">
        <v>5745</v>
      </c>
      <c r="E36" s="15">
        <v>0</v>
      </c>
      <c r="F36" s="15">
        <f t="shared" si="0"/>
        <v>0</v>
      </c>
      <c r="H36" s="15">
        <v>1898</v>
      </c>
    </row>
    <row r="37" spans="1:8" ht="12.75">
      <c r="A37" s="34">
        <v>36527</v>
      </c>
      <c r="B37" s="15" t="s">
        <v>643</v>
      </c>
      <c r="C37" s="15" t="s">
        <v>605</v>
      </c>
      <c r="D37" s="15">
        <v>60000</v>
      </c>
      <c r="E37" s="15">
        <v>2970</v>
      </c>
      <c r="F37" s="15">
        <f t="shared" si="0"/>
        <v>178200000</v>
      </c>
      <c r="H37" s="15">
        <v>1898</v>
      </c>
    </row>
    <row r="38" spans="1:8" ht="12.75">
      <c r="A38" s="34">
        <v>36527</v>
      </c>
      <c r="B38" s="15" t="s">
        <v>644</v>
      </c>
      <c r="C38" s="15" t="s">
        <v>603</v>
      </c>
      <c r="D38" s="15">
        <v>40000</v>
      </c>
      <c r="E38" s="15">
        <v>520</v>
      </c>
      <c r="F38" s="15">
        <f t="shared" si="0"/>
        <v>20800000</v>
      </c>
      <c r="H38" s="15">
        <v>1898</v>
      </c>
    </row>
    <row r="39" spans="1:6" ht="12.75">
      <c r="A39" s="34">
        <v>36527</v>
      </c>
      <c r="B39" s="15" t="s">
        <v>645</v>
      </c>
      <c r="C39" s="15" t="s">
        <v>605</v>
      </c>
      <c r="D39" s="15">
        <v>22000</v>
      </c>
      <c r="E39" s="15">
        <v>255</v>
      </c>
      <c r="F39" s="15">
        <f t="shared" si="0"/>
        <v>5610000</v>
      </c>
    </row>
    <row r="40" spans="1:8" ht="12.75">
      <c r="A40" s="34">
        <v>36527</v>
      </c>
      <c r="B40" s="15" t="s">
        <v>646</v>
      </c>
      <c r="C40" s="15" t="s">
        <v>601</v>
      </c>
      <c r="D40" s="15">
        <v>20000</v>
      </c>
      <c r="E40" s="15">
        <v>1400</v>
      </c>
      <c r="F40" s="15">
        <f t="shared" si="0"/>
        <v>28000000</v>
      </c>
      <c r="H40" s="15">
        <v>1898</v>
      </c>
    </row>
    <row r="41" spans="1:8" ht="12.75">
      <c r="A41" s="34">
        <v>36527</v>
      </c>
      <c r="B41" s="15" t="s">
        <v>647</v>
      </c>
      <c r="C41" s="15" t="s">
        <v>607</v>
      </c>
      <c r="D41" s="15">
        <v>1400</v>
      </c>
      <c r="E41" s="15">
        <v>0</v>
      </c>
      <c r="F41" s="15">
        <f t="shared" si="0"/>
        <v>0</v>
      </c>
      <c r="H41" s="15">
        <v>1899</v>
      </c>
    </row>
    <row r="42" spans="1:8" ht="12.75">
      <c r="A42" s="34">
        <v>36527</v>
      </c>
      <c r="B42" s="15" t="s">
        <v>648</v>
      </c>
      <c r="C42" s="15" t="s">
        <v>605</v>
      </c>
      <c r="D42" s="15">
        <v>18220</v>
      </c>
      <c r="E42" s="15">
        <v>1280</v>
      </c>
      <c r="F42" s="15">
        <f t="shared" si="0"/>
        <v>23321600</v>
      </c>
      <c r="H42" s="15">
        <v>1898</v>
      </c>
    </row>
    <row r="43" spans="1:8" ht="12.75">
      <c r="A43" s="34">
        <v>36527</v>
      </c>
      <c r="B43" s="15" t="s">
        <v>649</v>
      </c>
      <c r="C43" s="15" t="s">
        <v>605</v>
      </c>
      <c r="D43" s="15">
        <v>1800</v>
      </c>
      <c r="E43" s="15">
        <v>33500</v>
      </c>
      <c r="F43" s="15">
        <f t="shared" si="0"/>
        <v>60300000</v>
      </c>
      <c r="H43" s="15">
        <v>1898</v>
      </c>
    </row>
    <row r="44" spans="1:8" ht="12.75">
      <c r="A44" s="34">
        <v>36527</v>
      </c>
      <c r="B44" s="15" t="s">
        <v>650</v>
      </c>
      <c r="C44" s="15" t="s">
        <v>605</v>
      </c>
      <c r="D44" s="15">
        <v>3500</v>
      </c>
      <c r="E44" s="15">
        <v>3910</v>
      </c>
      <c r="F44" s="15">
        <f t="shared" si="0"/>
        <v>13685000</v>
      </c>
      <c r="H44" s="15">
        <v>1897</v>
      </c>
    </row>
    <row r="45" spans="1:6" ht="12.75">
      <c r="A45" s="34">
        <v>36527</v>
      </c>
      <c r="B45" s="15" t="s">
        <v>651</v>
      </c>
      <c r="C45" s="15" t="s">
        <v>618</v>
      </c>
      <c r="D45" s="15">
        <v>500</v>
      </c>
      <c r="E45" s="15">
        <v>460</v>
      </c>
      <c r="F45" s="15">
        <f t="shared" si="0"/>
        <v>230000</v>
      </c>
    </row>
    <row r="46" spans="1:6" ht="12.75">
      <c r="A46" s="34">
        <v>36527</v>
      </c>
      <c r="B46" s="15" t="s">
        <v>652</v>
      </c>
      <c r="C46" s="15" t="s">
        <v>618</v>
      </c>
      <c r="D46" s="15">
        <v>450</v>
      </c>
      <c r="E46" s="15">
        <v>470</v>
      </c>
      <c r="F46" s="15">
        <f t="shared" si="0"/>
        <v>211500</v>
      </c>
    </row>
    <row r="47" spans="1:8" ht="12.75">
      <c r="A47" s="34">
        <v>36527</v>
      </c>
      <c r="B47" s="15" t="s">
        <v>653</v>
      </c>
      <c r="C47" s="15" t="s">
        <v>605</v>
      </c>
      <c r="D47" s="15">
        <v>2400</v>
      </c>
      <c r="E47" s="15">
        <v>600</v>
      </c>
      <c r="F47" s="15">
        <f t="shared" si="0"/>
        <v>1440000</v>
      </c>
      <c r="G47" s="15" t="s">
        <v>700</v>
      </c>
      <c r="H47" s="15">
        <v>1899</v>
      </c>
    </row>
    <row r="48" spans="1:8" ht="12.75">
      <c r="A48" s="34">
        <v>36527</v>
      </c>
      <c r="B48" s="15" t="s">
        <v>654</v>
      </c>
      <c r="C48" s="15" t="s">
        <v>605</v>
      </c>
      <c r="D48" s="15">
        <v>28865</v>
      </c>
      <c r="E48" s="15">
        <v>890</v>
      </c>
      <c r="F48" s="15">
        <f t="shared" si="0"/>
        <v>25689850</v>
      </c>
      <c r="H48" s="15">
        <v>1899</v>
      </c>
    </row>
    <row r="49" spans="1:8" ht="12.75">
      <c r="A49" s="34">
        <v>36527</v>
      </c>
      <c r="B49" s="15" t="s">
        <v>655</v>
      </c>
      <c r="C49" s="15" t="s">
        <v>656</v>
      </c>
      <c r="D49" s="15">
        <v>5000</v>
      </c>
      <c r="E49" s="15">
        <v>1500</v>
      </c>
      <c r="F49" s="15">
        <f t="shared" si="0"/>
        <v>7500000</v>
      </c>
      <c r="H49" s="15">
        <v>1898</v>
      </c>
    </row>
    <row r="50" spans="1:8" ht="12.75">
      <c r="A50" s="34">
        <v>36527</v>
      </c>
      <c r="B50" s="15" t="s">
        <v>657</v>
      </c>
      <c r="C50" s="15" t="s">
        <v>605</v>
      </c>
      <c r="D50" s="15">
        <v>3500</v>
      </c>
      <c r="E50" s="15">
        <v>605</v>
      </c>
      <c r="F50" s="15">
        <f t="shared" si="0"/>
        <v>2117500</v>
      </c>
      <c r="H50" s="15">
        <v>1898</v>
      </c>
    </row>
    <row r="51" spans="1:6" ht="12.75">
      <c r="A51" s="34">
        <v>36527</v>
      </c>
      <c r="B51" s="15" t="s">
        <v>658</v>
      </c>
      <c r="C51" s="15" t="s">
        <v>605</v>
      </c>
      <c r="D51" s="15">
        <v>4000</v>
      </c>
      <c r="E51" s="15">
        <v>595</v>
      </c>
      <c r="F51" s="15">
        <f t="shared" si="0"/>
        <v>2380000</v>
      </c>
    </row>
    <row r="52" spans="1:6" ht="12.75">
      <c r="A52" s="34">
        <v>36527</v>
      </c>
      <c r="B52" s="15" t="s">
        <v>659</v>
      </c>
      <c r="C52" s="15" t="s">
        <v>605</v>
      </c>
      <c r="D52" s="15">
        <v>6000</v>
      </c>
      <c r="E52" s="15">
        <v>1200</v>
      </c>
      <c r="F52" s="15">
        <f t="shared" si="0"/>
        <v>7200000</v>
      </c>
    </row>
    <row r="53" spans="1:8" ht="12.75">
      <c r="A53" s="34">
        <v>36527</v>
      </c>
      <c r="B53" s="15" t="s">
        <v>660</v>
      </c>
      <c r="C53" s="15" t="s">
        <v>601</v>
      </c>
      <c r="D53" s="15">
        <v>1000</v>
      </c>
      <c r="E53" s="15">
        <v>159</v>
      </c>
      <c r="F53" s="15">
        <f t="shared" si="0"/>
        <v>159000</v>
      </c>
      <c r="H53" s="15">
        <v>1898</v>
      </c>
    </row>
    <row r="54" spans="1:8" ht="12.75">
      <c r="A54" s="34">
        <v>36527</v>
      </c>
      <c r="B54" s="15" t="s">
        <v>661</v>
      </c>
      <c r="C54" s="15" t="s">
        <v>601</v>
      </c>
      <c r="D54" s="15">
        <v>3600</v>
      </c>
      <c r="E54" s="15">
        <v>585</v>
      </c>
      <c r="F54" s="15">
        <f t="shared" si="0"/>
        <v>2106000</v>
      </c>
      <c r="H54" s="15">
        <v>1899</v>
      </c>
    </row>
    <row r="55" spans="1:8" ht="12.75">
      <c r="A55" s="34">
        <v>36527</v>
      </c>
      <c r="B55" s="15" t="s">
        <v>662</v>
      </c>
      <c r="C55" s="15" t="s">
        <v>601</v>
      </c>
      <c r="D55" s="15">
        <v>1000</v>
      </c>
      <c r="E55" s="15">
        <v>660</v>
      </c>
      <c r="F55" s="15">
        <f t="shared" si="0"/>
        <v>660000</v>
      </c>
      <c r="H55" s="15">
        <v>1899</v>
      </c>
    </row>
    <row r="56" spans="1:8" ht="12.75">
      <c r="A56" s="34">
        <v>36527</v>
      </c>
      <c r="B56" s="15" t="s">
        <v>663</v>
      </c>
      <c r="C56" s="15" t="s">
        <v>664</v>
      </c>
      <c r="D56" s="15">
        <v>480</v>
      </c>
      <c r="E56" s="15">
        <v>200</v>
      </c>
      <c r="F56" s="15">
        <f t="shared" si="0"/>
        <v>96000</v>
      </c>
      <c r="H56" s="15">
        <v>1894</v>
      </c>
    </row>
    <row r="57" spans="1:8" ht="12.75">
      <c r="A57" s="34">
        <v>36527</v>
      </c>
      <c r="B57" s="15" t="s">
        <v>665</v>
      </c>
      <c r="C57" s="15" t="s">
        <v>664</v>
      </c>
      <c r="D57" s="15">
        <v>28000</v>
      </c>
      <c r="E57" s="15">
        <v>511</v>
      </c>
      <c r="F57" s="15">
        <f t="shared" si="0"/>
        <v>14308000</v>
      </c>
      <c r="H57" s="15">
        <v>1899</v>
      </c>
    </row>
    <row r="58" spans="1:8" ht="12.75">
      <c r="A58" s="34">
        <v>36527</v>
      </c>
      <c r="B58" s="15" t="s">
        <v>666</v>
      </c>
      <c r="C58" s="15" t="s">
        <v>607</v>
      </c>
      <c r="D58" s="15">
        <v>15000</v>
      </c>
      <c r="E58" s="15">
        <v>0</v>
      </c>
      <c r="F58" s="15">
        <f t="shared" si="0"/>
        <v>0</v>
      </c>
      <c r="H58" s="15">
        <v>1898</v>
      </c>
    </row>
    <row r="59" spans="1:8" ht="12.75">
      <c r="A59" s="34">
        <v>36527</v>
      </c>
      <c r="B59" s="15" t="s">
        <v>667</v>
      </c>
      <c r="C59" s="15" t="s">
        <v>603</v>
      </c>
      <c r="D59" s="15">
        <v>25000</v>
      </c>
      <c r="E59" s="15">
        <v>1130</v>
      </c>
      <c r="F59" s="15">
        <f t="shared" si="0"/>
        <v>28250000</v>
      </c>
      <c r="H59" s="15">
        <v>1898</v>
      </c>
    </row>
    <row r="60" spans="1:8" ht="12.75">
      <c r="A60" s="34">
        <v>36527</v>
      </c>
      <c r="B60" s="15" t="s">
        <v>668</v>
      </c>
      <c r="C60" s="15" t="s">
        <v>601</v>
      </c>
      <c r="D60" s="15">
        <v>3000</v>
      </c>
      <c r="E60" s="15">
        <v>1575</v>
      </c>
      <c r="F60" s="15">
        <f t="shared" si="0"/>
        <v>4725000</v>
      </c>
      <c r="H60" s="15">
        <v>1898</v>
      </c>
    </row>
    <row r="61" spans="1:8" ht="12.75">
      <c r="A61" s="34">
        <v>36527</v>
      </c>
      <c r="B61" s="15" t="s">
        <v>669</v>
      </c>
      <c r="C61" s="15" t="s">
        <v>601</v>
      </c>
      <c r="D61" s="15">
        <v>6000</v>
      </c>
      <c r="E61" s="15">
        <v>1150</v>
      </c>
      <c r="F61" s="15">
        <f t="shared" si="0"/>
        <v>6900000</v>
      </c>
      <c r="H61" s="15">
        <v>1898</v>
      </c>
    </row>
    <row r="62" spans="1:6" ht="12.75">
      <c r="A62" s="34">
        <v>36527</v>
      </c>
      <c r="B62" s="15" t="s">
        <v>670</v>
      </c>
      <c r="C62" s="15" t="s">
        <v>605</v>
      </c>
      <c r="D62" s="15">
        <v>20000</v>
      </c>
      <c r="F62" s="15">
        <f t="shared" si="0"/>
        <v>20000</v>
      </c>
    </row>
    <row r="63" spans="1:8" ht="12.75">
      <c r="A63" s="34">
        <v>36527</v>
      </c>
      <c r="B63" s="15" t="s">
        <v>671</v>
      </c>
      <c r="C63" s="15" t="s">
        <v>607</v>
      </c>
      <c r="D63" s="15">
        <v>20000</v>
      </c>
      <c r="E63" s="15">
        <v>500</v>
      </c>
      <c r="F63" s="15">
        <f t="shared" si="0"/>
        <v>10000000</v>
      </c>
      <c r="G63" s="15" t="s">
        <v>700</v>
      </c>
      <c r="H63" s="15">
        <v>1899</v>
      </c>
    </row>
    <row r="64" spans="1:8" ht="12.75">
      <c r="A64" s="34">
        <v>36527</v>
      </c>
      <c r="B64" s="15" t="s">
        <v>672</v>
      </c>
      <c r="C64" s="15" t="s">
        <v>605</v>
      </c>
      <c r="D64" s="15">
        <v>3000</v>
      </c>
      <c r="E64" s="15">
        <v>72000</v>
      </c>
      <c r="F64" s="15">
        <f t="shared" si="0"/>
        <v>216000000</v>
      </c>
      <c r="H64" s="15">
        <v>1899</v>
      </c>
    </row>
    <row r="65" spans="1:8" ht="12.75">
      <c r="A65" s="34">
        <v>36527</v>
      </c>
      <c r="B65" s="15" t="s">
        <v>673</v>
      </c>
      <c r="C65" s="15" t="s">
        <v>618</v>
      </c>
      <c r="D65" s="15">
        <v>2500</v>
      </c>
      <c r="E65" s="15">
        <v>600</v>
      </c>
      <c r="F65" s="15">
        <f t="shared" si="0"/>
        <v>1500000</v>
      </c>
      <c r="H65" s="15">
        <v>1898</v>
      </c>
    </row>
    <row r="66" spans="1:8" ht="12.75">
      <c r="A66" s="34">
        <v>36527</v>
      </c>
      <c r="B66" s="15" t="s">
        <v>674</v>
      </c>
      <c r="C66" s="15" t="s">
        <v>605</v>
      </c>
      <c r="D66" s="15">
        <v>29160</v>
      </c>
      <c r="E66" s="15">
        <v>2700</v>
      </c>
      <c r="F66" s="15">
        <f t="shared" si="0"/>
        <v>78732000</v>
      </c>
      <c r="H66" s="15">
        <v>1899</v>
      </c>
    </row>
    <row r="67" spans="1:6" ht="12.75">
      <c r="A67" s="34">
        <v>36527</v>
      </c>
      <c r="B67" s="15" t="s">
        <v>675</v>
      </c>
      <c r="C67" s="15" t="s">
        <v>605</v>
      </c>
      <c r="D67" s="15">
        <v>5000</v>
      </c>
      <c r="E67" s="15">
        <v>664</v>
      </c>
      <c r="F67" s="15">
        <f aca="true" t="shared" si="1" ref="F67:F91">PRODUCT(D67,E67)</f>
        <v>3320000</v>
      </c>
    </row>
    <row r="68" spans="1:8" ht="12.75">
      <c r="A68" s="34">
        <v>36527</v>
      </c>
      <c r="B68" s="15" t="s">
        <v>676</v>
      </c>
      <c r="C68" s="15" t="s">
        <v>607</v>
      </c>
      <c r="D68" s="15">
        <v>8000</v>
      </c>
      <c r="E68" s="15">
        <v>109</v>
      </c>
      <c r="F68" s="15">
        <f t="shared" si="1"/>
        <v>872000</v>
      </c>
      <c r="H68" s="15">
        <v>1899</v>
      </c>
    </row>
    <row r="69" spans="1:6" ht="12.75">
      <c r="A69" s="34">
        <v>36527</v>
      </c>
      <c r="B69" s="15" t="s">
        <v>677</v>
      </c>
      <c r="C69" s="15" t="s">
        <v>607</v>
      </c>
      <c r="D69" s="15">
        <v>2600</v>
      </c>
      <c r="E69" s="15">
        <v>550</v>
      </c>
      <c r="F69" s="15">
        <f t="shared" si="1"/>
        <v>1430000</v>
      </c>
    </row>
    <row r="70" spans="1:8" ht="12.75">
      <c r="A70" s="34">
        <v>36527</v>
      </c>
      <c r="B70" s="15" t="s">
        <v>678</v>
      </c>
      <c r="C70" s="15" t="s">
        <v>605</v>
      </c>
      <c r="D70" s="15">
        <v>32000</v>
      </c>
      <c r="E70" s="15">
        <v>40500</v>
      </c>
      <c r="F70" s="15">
        <f t="shared" si="1"/>
        <v>1296000000</v>
      </c>
      <c r="H70" s="15">
        <v>1898</v>
      </c>
    </row>
    <row r="71" spans="1:6" ht="12.75">
      <c r="A71" s="34">
        <v>36527</v>
      </c>
      <c r="B71" s="15" t="s">
        <v>679</v>
      </c>
      <c r="C71" s="15" t="s">
        <v>605</v>
      </c>
      <c r="D71" s="15">
        <v>2045</v>
      </c>
      <c r="E71" s="15">
        <v>840</v>
      </c>
      <c r="F71" s="15">
        <f t="shared" si="1"/>
        <v>1717800</v>
      </c>
    </row>
    <row r="72" spans="1:8" ht="12.75">
      <c r="A72" s="34">
        <v>36527</v>
      </c>
      <c r="B72" s="15" t="s">
        <v>680</v>
      </c>
      <c r="C72" s="15" t="s">
        <v>605</v>
      </c>
      <c r="D72" s="15">
        <v>4000</v>
      </c>
      <c r="E72" s="15">
        <v>12550</v>
      </c>
      <c r="F72" s="15">
        <f t="shared" si="1"/>
        <v>50200000</v>
      </c>
      <c r="H72" s="15">
        <v>1899</v>
      </c>
    </row>
    <row r="73" spans="1:6" ht="12.75">
      <c r="A73" s="34">
        <v>36527</v>
      </c>
      <c r="B73" s="15" t="s">
        <v>681</v>
      </c>
      <c r="C73" s="15" t="s">
        <v>682</v>
      </c>
      <c r="D73" s="15">
        <v>1200</v>
      </c>
      <c r="E73" s="15">
        <v>505</v>
      </c>
      <c r="F73" s="15">
        <f t="shared" si="1"/>
        <v>606000</v>
      </c>
    </row>
    <row r="74" spans="1:8" ht="12.75">
      <c r="A74" s="34">
        <v>36527</v>
      </c>
      <c r="B74" s="15" t="s">
        <v>683</v>
      </c>
      <c r="C74" s="15" t="s">
        <v>642</v>
      </c>
      <c r="D74" s="15">
        <v>2000</v>
      </c>
      <c r="E74" s="15">
        <v>4300</v>
      </c>
      <c r="F74" s="15">
        <f t="shared" si="1"/>
        <v>8600000</v>
      </c>
      <c r="G74" s="15" t="s">
        <v>700</v>
      </c>
      <c r="H74" s="15">
        <v>1898</v>
      </c>
    </row>
    <row r="75" spans="1:6" ht="12.75">
      <c r="A75" s="34">
        <v>36527</v>
      </c>
      <c r="B75" s="15" t="s">
        <v>684</v>
      </c>
      <c r="C75" s="15" t="s">
        <v>605</v>
      </c>
      <c r="D75" s="15">
        <v>6000</v>
      </c>
      <c r="E75" s="15">
        <v>1020</v>
      </c>
      <c r="F75" s="15">
        <f t="shared" si="1"/>
        <v>6120000</v>
      </c>
    </row>
    <row r="76" spans="1:8" ht="12.75">
      <c r="A76" s="34">
        <v>36527</v>
      </c>
      <c r="B76" s="15" t="s">
        <v>685</v>
      </c>
      <c r="C76" s="15" t="s">
        <v>607</v>
      </c>
      <c r="D76" s="15">
        <v>1000</v>
      </c>
      <c r="E76" s="15">
        <v>110</v>
      </c>
      <c r="F76" s="15">
        <f t="shared" si="1"/>
        <v>110000</v>
      </c>
      <c r="H76" s="15">
        <v>1898</v>
      </c>
    </row>
    <row r="77" spans="1:6" ht="12.75">
      <c r="A77" s="34">
        <v>36527</v>
      </c>
      <c r="B77" s="15" t="s">
        <v>686</v>
      </c>
      <c r="C77" s="15" t="s">
        <v>607</v>
      </c>
      <c r="D77" s="15">
        <v>750</v>
      </c>
      <c r="F77" s="15">
        <f t="shared" si="1"/>
        <v>750</v>
      </c>
    </row>
    <row r="78" spans="1:8" ht="12.75">
      <c r="A78" s="34">
        <v>36527</v>
      </c>
      <c r="B78" s="15" t="s">
        <v>687</v>
      </c>
      <c r="C78" s="15" t="s">
        <v>601</v>
      </c>
      <c r="D78" s="15">
        <v>4000</v>
      </c>
      <c r="E78" s="15">
        <v>225</v>
      </c>
      <c r="F78" s="15">
        <f t="shared" si="1"/>
        <v>900000</v>
      </c>
      <c r="H78" s="15">
        <v>1897</v>
      </c>
    </row>
    <row r="79" spans="1:8" ht="12.75">
      <c r="A79" s="34">
        <v>36527</v>
      </c>
      <c r="B79" s="15" t="s">
        <v>688</v>
      </c>
      <c r="C79" s="15" t="s">
        <v>605</v>
      </c>
      <c r="D79" s="15">
        <v>1840</v>
      </c>
      <c r="E79" s="15">
        <v>40</v>
      </c>
      <c r="F79" s="15">
        <f t="shared" si="1"/>
        <v>73600</v>
      </c>
      <c r="H79" s="15">
        <v>1897</v>
      </c>
    </row>
    <row r="80" spans="1:8" ht="12.75">
      <c r="A80" s="34">
        <v>36527</v>
      </c>
      <c r="B80" s="15" t="s">
        <v>689</v>
      </c>
      <c r="C80" s="15" t="s">
        <v>601</v>
      </c>
      <c r="D80" s="15">
        <v>2000</v>
      </c>
      <c r="E80" s="15">
        <v>200</v>
      </c>
      <c r="F80" s="15">
        <f t="shared" si="1"/>
        <v>400000</v>
      </c>
      <c r="H80" s="15">
        <v>1898</v>
      </c>
    </row>
    <row r="81" spans="1:8" ht="12.75">
      <c r="A81" s="34">
        <v>36527</v>
      </c>
      <c r="B81" s="15" t="s">
        <v>690</v>
      </c>
      <c r="C81" s="15" t="s">
        <v>664</v>
      </c>
      <c r="D81" s="15">
        <v>1800</v>
      </c>
      <c r="F81" s="15">
        <f t="shared" si="1"/>
        <v>1800</v>
      </c>
      <c r="H81" s="15">
        <v>1897</v>
      </c>
    </row>
    <row r="82" spans="1:8" ht="12.75">
      <c r="A82" s="34">
        <v>36527</v>
      </c>
      <c r="B82" s="15" t="s">
        <v>691</v>
      </c>
      <c r="C82" s="15" t="s">
        <v>601</v>
      </c>
      <c r="D82" s="15">
        <v>8500</v>
      </c>
      <c r="F82" s="15">
        <f t="shared" si="1"/>
        <v>8500</v>
      </c>
      <c r="H82" s="15">
        <v>1897</v>
      </c>
    </row>
    <row r="83" spans="1:6" ht="12.75">
      <c r="A83" s="34">
        <v>36527</v>
      </c>
      <c r="B83" s="15" t="s">
        <v>692</v>
      </c>
      <c r="C83" s="15" t="s">
        <v>601</v>
      </c>
      <c r="D83" s="15">
        <v>2200</v>
      </c>
      <c r="E83" s="15">
        <v>585</v>
      </c>
      <c r="F83" s="15">
        <f t="shared" si="1"/>
        <v>1287000</v>
      </c>
    </row>
    <row r="84" spans="1:8" ht="12.75">
      <c r="A84" s="34">
        <v>36527</v>
      </c>
      <c r="B84" s="15" t="s">
        <v>693</v>
      </c>
      <c r="C84" s="15" t="s">
        <v>605</v>
      </c>
      <c r="D84" s="15">
        <v>5000</v>
      </c>
      <c r="E84" s="15">
        <v>270</v>
      </c>
      <c r="F84" s="15">
        <f t="shared" si="1"/>
        <v>1350000</v>
      </c>
      <c r="H84" s="15">
        <v>1876</v>
      </c>
    </row>
    <row r="85" spans="1:8" ht="12.75">
      <c r="A85" s="34">
        <v>36527</v>
      </c>
      <c r="B85" s="15" t="s">
        <v>694</v>
      </c>
      <c r="C85" s="15" t="s">
        <v>618</v>
      </c>
      <c r="D85" s="15">
        <v>250</v>
      </c>
      <c r="E85" s="15">
        <v>500</v>
      </c>
      <c r="F85" s="15">
        <f t="shared" si="1"/>
        <v>125000</v>
      </c>
      <c r="H85" s="15">
        <v>1898</v>
      </c>
    </row>
    <row r="86" spans="1:8" ht="12.75">
      <c r="A86" s="34">
        <v>36527</v>
      </c>
      <c r="B86" s="15" t="s">
        <v>695</v>
      </c>
      <c r="C86" s="15" t="s">
        <v>642</v>
      </c>
      <c r="D86" s="15">
        <v>4000</v>
      </c>
      <c r="E86" s="15">
        <v>516</v>
      </c>
      <c r="F86" s="15">
        <f t="shared" si="1"/>
        <v>2064000</v>
      </c>
      <c r="H86" s="15">
        <v>1898</v>
      </c>
    </row>
    <row r="87" spans="1:8" ht="12.75">
      <c r="A87" s="34">
        <v>36527</v>
      </c>
      <c r="B87" s="15" t="s">
        <v>701</v>
      </c>
      <c r="C87" s="15" t="s">
        <v>601</v>
      </c>
      <c r="D87" s="15">
        <v>1200</v>
      </c>
      <c r="F87" s="15">
        <f t="shared" si="1"/>
        <v>1200</v>
      </c>
      <c r="H87" s="15">
        <v>1899</v>
      </c>
    </row>
    <row r="88" spans="1:8" ht="12.75">
      <c r="A88" s="34">
        <v>36527</v>
      </c>
      <c r="B88" s="15" t="s">
        <v>696</v>
      </c>
      <c r="C88" s="15" t="s">
        <v>601</v>
      </c>
      <c r="D88" s="15">
        <v>4800</v>
      </c>
      <c r="F88" s="15">
        <f t="shared" si="1"/>
        <v>4800</v>
      </c>
      <c r="H88" s="15">
        <v>1899</v>
      </c>
    </row>
    <row r="89" spans="1:8" ht="12.75">
      <c r="A89" s="34">
        <v>36527</v>
      </c>
      <c r="B89" s="15" t="s">
        <v>697</v>
      </c>
      <c r="C89" s="15" t="s">
        <v>601</v>
      </c>
      <c r="D89" s="15">
        <v>8000</v>
      </c>
      <c r="F89" s="15">
        <f t="shared" si="1"/>
        <v>8000</v>
      </c>
      <c r="H89" s="15">
        <v>1898</v>
      </c>
    </row>
    <row r="90" spans="1:8" ht="12.75">
      <c r="A90" s="34">
        <v>36527</v>
      </c>
      <c r="B90" s="15" t="s">
        <v>698</v>
      </c>
      <c r="C90" s="15" t="s">
        <v>607</v>
      </c>
      <c r="D90" s="15">
        <v>8200</v>
      </c>
      <c r="E90" s="15">
        <v>800</v>
      </c>
      <c r="F90" s="15">
        <f t="shared" si="1"/>
        <v>6560000</v>
      </c>
      <c r="H90" s="15">
        <v>1899</v>
      </c>
    </row>
    <row r="91" spans="1:8" ht="12.75">
      <c r="A91" s="34">
        <v>36527</v>
      </c>
      <c r="B91" s="15" t="s">
        <v>699</v>
      </c>
      <c r="C91" s="15" t="s">
        <v>605</v>
      </c>
      <c r="D91" s="15">
        <v>4000</v>
      </c>
      <c r="E91" s="15">
        <v>26995</v>
      </c>
      <c r="F91" s="15">
        <f t="shared" si="1"/>
        <v>107980000</v>
      </c>
      <c r="H91" s="15">
        <v>1898</v>
      </c>
    </row>
    <row r="92" spans="2:7" ht="12.75">
      <c r="B92" s="4" t="s">
        <v>585</v>
      </c>
      <c r="C92" s="4"/>
      <c r="D92" s="4"/>
      <c r="E92" s="4"/>
      <c r="F92" s="30">
        <f>SUM(F2:F91)</f>
        <v>2983402260</v>
      </c>
      <c r="G92" s="35"/>
    </row>
    <row r="93" spans="2:6" ht="12.75">
      <c r="B93" s="4" t="s">
        <v>703</v>
      </c>
      <c r="C93" s="4"/>
      <c r="D93" s="4"/>
      <c r="E93" s="4"/>
      <c r="F93" s="30">
        <v>2952142260</v>
      </c>
    </row>
    <row r="94" spans="2:6" ht="12.75">
      <c r="B94" s="4" t="s">
        <v>704</v>
      </c>
      <c r="C94" s="4"/>
      <c r="D94" s="4"/>
      <c r="E94" s="4"/>
      <c r="F94" s="30">
        <v>2963362260</v>
      </c>
    </row>
    <row r="95" ht="12.75">
      <c r="F95" s="2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bozio</cp:lastModifiedBy>
  <dcterms:created xsi:type="dcterms:W3CDTF">2002-05-25T11:40:58Z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