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BarèmeIR2004" sheetId="1" r:id="rId1"/>
    <sheet name="BarèmeIR2006" sheetId="2" r:id="rId2"/>
    <sheet name="ISF2005" sheetId="3" r:id="rId3"/>
    <sheet name="Successions2004" sheetId="4" r:id="rId4"/>
  </sheets>
  <definedNames/>
  <calcPr fullCalcOnLoad="1"/>
</workbook>
</file>

<file path=xl/sharedStrings.xml><?xml version="1.0" encoding="utf-8"?>
<sst xmlns="http://schemas.openxmlformats.org/spreadsheetml/2006/main" count="55" uniqueCount="49">
  <si>
    <t>(28/8/2005)</t>
  </si>
  <si>
    <t>Taux marginal et taux moyen d'imposition: exemple avec l'impôt sur les revenus de 2004</t>
  </si>
  <si>
    <t>Barème d'imposition applicable aux revenus de 2004:</t>
  </si>
  <si>
    <t>seuils (euros)</t>
  </si>
  <si>
    <t>taux (%)</t>
  </si>
  <si>
    <t>Exemple avec un revenu net de 100 000 € et 2,5 parts de quotient familiale (= P99):</t>
  </si>
  <si>
    <t xml:space="preserve"> 100 000 - 10% x 100 000 = 90 000 (déduction pour frais professionnels de 10%)</t>
  </si>
  <si>
    <t xml:space="preserve"> 90 000 - 20% x 90 000 = 72 000 (abattement forfaitaire de 20%)</t>
  </si>
  <si>
    <t xml:space="preserve"> 72 000 / 2,5 = 28 800 = revenu imposable par part</t>
  </si>
  <si>
    <t xml:space="preserve"> &gt;&gt;&gt; taux marginal d'imposition = 37,38%</t>
  </si>
  <si>
    <t xml:space="preserve">Impôt par part = 6,83% x (8 524 - 4 334) + 19,14% x (15 004 - 8 524) + 28,26% x (24 294 - 15 004) </t>
  </si>
  <si>
    <t xml:space="preserve">   + 37,38% x (28 800 - 24 294) = 5 836 €</t>
  </si>
  <si>
    <t>Impôt total = 2,5 x 5 836 =  14 590 €</t>
  </si>
  <si>
    <r>
      <t xml:space="preserve"> </t>
    </r>
    <r>
      <rPr>
        <b/>
        <sz val="10"/>
        <rFont val="Arial"/>
        <family val="2"/>
      </rPr>
      <t>&gt;&gt;&gt; taux moyen effectif d'imposition = 14 590 / 100 000 = 14,6%</t>
    </r>
  </si>
  <si>
    <t xml:space="preserve"> &gt;&gt;&gt; taux moyen effectif avec réductions d'impôt, avoir fiscal, etc. = 0,85 x 14,6% = 12,4%</t>
  </si>
  <si>
    <t xml:space="preserve">                    &gt;&gt;&gt;&gt;&gt;       12,4% &lt;&lt; 37,4%      !!!!</t>
  </si>
  <si>
    <t>(4/3/2006)</t>
  </si>
  <si>
    <t>(fraction de part nette taxable, ligne directe)</t>
  </si>
  <si>
    <t>(en euros)</t>
  </si>
  <si>
    <t>QF=</t>
  </si>
  <si>
    <t>patrimoine</t>
  </si>
  <si>
    <t>pat impos</t>
  </si>
  <si>
    <t>Tx moyen</t>
  </si>
  <si>
    <t>Impôt</t>
  </si>
  <si>
    <t xml:space="preserve">Barème applicable aux successions 2005 </t>
  </si>
  <si>
    <t>(depuis 1/1/2005: abattement 76 000 époux, 50 000 enfants; environ 60 000 en moyenne pour simplifier)</t>
  </si>
  <si>
    <t>(28/3/2006)</t>
  </si>
  <si>
    <t>Feuille que je distribue en cours pour illustrer le calcul de l'ISF</t>
  </si>
  <si>
    <t>Taux marginal et taux moyen d'imposition: exemple avec l'impôt sur la fortune de 2005</t>
  </si>
  <si>
    <t>Barème d'imposition applicable aux fortunes de 2005:</t>
  </si>
  <si>
    <t>Exemple avec un patrimoine de 1 million d'euros:</t>
  </si>
  <si>
    <t>0,55% x (1 000 000 - 750 000) = 1 375€ = 0,1% de 1 000 000 €</t>
  </si>
  <si>
    <t xml:space="preserve"> &gt;&gt;&gt; taux marginal d'imposition = 0,55%, taux effectif = 0,1%</t>
  </si>
  <si>
    <t>Exemple avec un patrimoine de 5 million d'euros:</t>
  </si>
  <si>
    <t>0,55% x (1 200 000 - 750 000) + 0,75% x (2 380 000 - 1 200 000) + 1% x (3 730 000 - 2 380 000)</t>
  </si>
  <si>
    <t xml:space="preserve"> + 1,30% x (5 000 000 - 3 730 000) = 41 335€ = 0,8% de 5 000 000 €</t>
  </si>
  <si>
    <t xml:space="preserve"> &gt;&gt;&gt; taux marginal d'imposition = 1,3%, taux effectif = 0,8%</t>
  </si>
  <si>
    <t>(13/10/2006)</t>
  </si>
  <si>
    <t>plafond 10%</t>
  </si>
  <si>
    <t>plafond 20%</t>
  </si>
  <si>
    <t>y</t>
  </si>
  <si>
    <t>yimp</t>
  </si>
  <si>
    <t>0.85*tx moyen</t>
  </si>
  <si>
    <t>Non pris en compte:</t>
  </si>
  <si>
    <t>plafonnement: réduction d'impôt maximale par part au-delà de 2 = (par demi-part: la moitié):</t>
  </si>
  <si>
    <t>décote: i = i - (407-i)/2</t>
  </si>
  <si>
    <t>Note: les plafonds sont ceux de rev2005, et le barème est celui annoncé pour rev2006 dans LF2006 art75-76; le barème qui sera effectivement</t>
  </si>
  <si>
    <t>appliqué aux rev2006 mettra en jeu des seuils de tranche et de plafonds légèrement supérieurs (cf. PLF 2007)</t>
  </si>
  <si>
    <t xml:space="preserve">Barème IR revenus de 2006 </t>
  </si>
</sst>
</file>

<file path=xl/styles.xml><?xml version="1.0" encoding="utf-8"?>
<styleSheet xmlns="http://schemas.openxmlformats.org/spreadsheetml/2006/main">
  <numFmts count="27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0.000000"/>
    <numFmt numFmtId="165" formatCode="0.00000"/>
    <numFmt numFmtId="166" formatCode="0.0000"/>
    <numFmt numFmtId="167" formatCode="0.000"/>
    <numFmt numFmtId="168" formatCode="0.0000000"/>
    <numFmt numFmtId="169" formatCode="0.00000E+00"/>
    <numFmt numFmtId="170" formatCode="0.0000E+00"/>
    <numFmt numFmtId="171" formatCode="0.000E+00"/>
    <numFmt numFmtId="172" formatCode="0.0"/>
    <numFmt numFmtId="173" formatCode="0.00000000"/>
    <numFmt numFmtId="174" formatCode="_-* #,##0.0\ _F_-;\-* #,##0.0\ _F_-;_-* &quot;-&quot;??\ _F_-;_-@_-"/>
    <numFmt numFmtId="175" formatCode="_-* #,##0\ _F_-;\-* #,##0\ _F_-;_-* &quot;-&quot;??\ _F_-;_-@_-"/>
    <numFmt numFmtId="176" formatCode="0.0E+00"/>
    <numFmt numFmtId="177" formatCode="0E+00"/>
    <numFmt numFmtId="178" formatCode="0.000000000"/>
    <numFmt numFmtId="179" formatCode="0.0%"/>
    <numFmt numFmtId="180" formatCode="#,##0.0"/>
    <numFmt numFmtId="181" formatCode="&quot;Vrai&quot;;&quot;Vrai&quot;;&quot;Faux&quot;"/>
    <numFmt numFmtId="182" formatCode="&quot;Actif&quot;;&quot;Actif&quot;;&quot;Inactif&quot;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2" fontId="7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1" fontId="7" fillId="0" borderId="0" xfId="0" applyNumberFormat="1" applyFont="1" applyAlignment="1">
      <alignment/>
    </xf>
    <xf numFmtId="172" fontId="0" fillId="0" borderId="0" xfId="0" applyNumberFormat="1" applyAlignment="1">
      <alignment/>
    </xf>
    <xf numFmtId="167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Font="1" applyAlignment="1">
      <alignment horizontal="center"/>
    </xf>
    <xf numFmtId="172" fontId="7" fillId="0" borderId="0" xfId="0" applyNumberFormat="1" applyFont="1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tabSelected="1" workbookViewId="0" topLeftCell="A1">
      <selection activeCell="A4" sqref="A4:H31"/>
    </sheetView>
  </sheetViews>
  <sheetFormatPr defaultColWidth="11.421875" defaultRowHeight="12.75"/>
  <cols>
    <col min="6" max="6" width="12.7109375" style="0" customWidth="1"/>
  </cols>
  <sheetData>
    <row r="1" spans="1:2" ht="12.75">
      <c r="A1" t="s">
        <v>0</v>
      </c>
      <c r="B1" s="1"/>
    </row>
    <row r="4" spans="1:8" ht="12.75">
      <c r="A4" s="2" t="s">
        <v>1</v>
      </c>
      <c r="B4" s="2"/>
      <c r="C4" s="2"/>
      <c r="D4" s="2"/>
      <c r="E4" s="2"/>
      <c r="F4" s="2"/>
      <c r="G4" s="2"/>
      <c r="H4" s="3"/>
    </row>
    <row r="7" spans="1:7" ht="12.75">
      <c r="A7" t="s">
        <v>2</v>
      </c>
      <c r="F7" t="s">
        <v>3</v>
      </c>
      <c r="G7" s="4" t="s">
        <v>4</v>
      </c>
    </row>
    <row r="8" spans="6:7" ht="12.75">
      <c r="F8" s="5">
        <v>4334</v>
      </c>
      <c r="G8" s="6">
        <v>6.83</v>
      </c>
    </row>
    <row r="9" spans="6:7" ht="12.75">
      <c r="F9" s="5">
        <v>8524</v>
      </c>
      <c r="G9" s="6">
        <v>19.14</v>
      </c>
    </row>
    <row r="10" spans="6:7" ht="12.75">
      <c r="F10" s="5">
        <v>15004</v>
      </c>
      <c r="G10" s="6">
        <v>28.26</v>
      </c>
    </row>
    <row r="11" spans="6:7" ht="12.75">
      <c r="F11" s="5">
        <v>24294</v>
      </c>
      <c r="G11" s="6">
        <v>37.38</v>
      </c>
    </row>
    <row r="12" spans="6:7" ht="12.75">
      <c r="F12" s="5">
        <v>39529</v>
      </c>
      <c r="G12" s="6">
        <v>42.62</v>
      </c>
    </row>
    <row r="13" spans="6:7" ht="12.75">
      <c r="F13" s="5">
        <v>48747</v>
      </c>
      <c r="G13" s="6">
        <v>48.09</v>
      </c>
    </row>
    <row r="15" ht="12.75">
      <c r="A15" s="1" t="s">
        <v>5</v>
      </c>
    </row>
    <row r="17" ht="12.75">
      <c r="A17" t="s">
        <v>6</v>
      </c>
    </row>
    <row r="18" ht="12.75">
      <c r="A18" t="s">
        <v>7</v>
      </c>
    </row>
    <row r="19" ht="12.75">
      <c r="A19" t="s">
        <v>8</v>
      </c>
    </row>
    <row r="21" ht="12.75">
      <c r="A21" s="1" t="s">
        <v>9</v>
      </c>
    </row>
    <row r="24" ht="12.75">
      <c r="A24" t="s">
        <v>10</v>
      </c>
    </row>
    <row r="25" ht="12.75">
      <c r="A25" t="s">
        <v>11</v>
      </c>
    </row>
    <row r="26" ht="12.75">
      <c r="A26" t="s">
        <v>12</v>
      </c>
    </row>
    <row r="28" ht="12.75">
      <c r="A28" t="s">
        <v>13</v>
      </c>
    </row>
    <row r="29" ht="12.75">
      <c r="A29" s="1" t="s">
        <v>14</v>
      </c>
    </row>
    <row r="31" ht="12.75">
      <c r="A31" s="1" t="s">
        <v>15</v>
      </c>
    </row>
  </sheetData>
  <mergeCells count="1">
    <mergeCell ref="A4:H4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workbookViewId="0" topLeftCell="A1">
      <selection activeCell="A1" sqref="A1:J20"/>
    </sheetView>
  </sheetViews>
  <sheetFormatPr defaultColWidth="11.421875" defaultRowHeight="12.75"/>
  <sheetData>
    <row r="1" spans="1:6" ht="12.75">
      <c r="A1" t="s">
        <v>37</v>
      </c>
      <c r="B1" s="1" t="s">
        <v>48</v>
      </c>
      <c r="E1" t="s">
        <v>38</v>
      </c>
      <c r="F1">
        <v>130930</v>
      </c>
    </row>
    <row r="2" spans="5:6" ht="12.75">
      <c r="E2" t="s">
        <v>39</v>
      </c>
      <c r="F2">
        <v>0</v>
      </c>
    </row>
    <row r="3" spans="1:9" ht="12.75">
      <c r="A3" t="s">
        <v>18</v>
      </c>
      <c r="B3" s="7">
        <v>2006</v>
      </c>
      <c r="C3" s="7"/>
      <c r="D3" t="s">
        <v>19</v>
      </c>
      <c r="E3" t="s">
        <v>40</v>
      </c>
      <c r="F3" t="s">
        <v>41</v>
      </c>
      <c r="G3" t="s">
        <v>22</v>
      </c>
      <c r="H3" t="s">
        <v>23</v>
      </c>
      <c r="I3" t="s">
        <v>42</v>
      </c>
    </row>
    <row r="4" spans="2:11" ht="12.75">
      <c r="B4">
        <v>5515</v>
      </c>
      <c r="C4" s="13">
        <v>5.5</v>
      </c>
      <c r="D4">
        <v>2</v>
      </c>
      <c r="E4">
        <v>60000</v>
      </c>
      <c r="F4">
        <f aca="true" t="shared" si="0" ref="F4:F13">0.8*(MIN((0.9*MIN(E4,F$1)+1*(E4-MIN(E4,F$1))),F$2))+1*(0.9*MIN(E4,F$1)+1*(E4-MIN(E4,F$1))-MIN((0.9*MIN(E4,F$1)+1*(E4-MIN(E4,F$1))),F$2))</f>
        <v>54000</v>
      </c>
      <c r="G4" s="9">
        <f aca="true" t="shared" si="1" ref="G4:G13">100*H4/E4</f>
        <v>9.84185</v>
      </c>
      <c r="H4" s="11">
        <f aca="true" t="shared" si="2" ref="H4:H13">D$4*(C$4*MAX(MIN(F4/D$4-B$4,B$5-B$4),0)+C$5*MAX(MIN(F4/D$4-B$5,B$6-B$5),0)+C$6*MAX(MIN(F4/D$4-B$6,B$7-B$6),0)+C$7*MAX(F4/D$4-B$7,0))/100</f>
        <v>5905.11</v>
      </c>
      <c r="I4" s="9">
        <f aca="true" t="shared" si="3" ref="I4:I13">0.85*G4</f>
        <v>8.3655725</v>
      </c>
      <c r="K4" s="10"/>
    </row>
    <row r="5" spans="2:11" ht="12.75">
      <c r="B5">
        <v>11000</v>
      </c>
      <c r="C5" s="7">
        <v>14</v>
      </c>
      <c r="E5">
        <v>100000</v>
      </c>
      <c r="F5">
        <f t="shared" si="0"/>
        <v>90000</v>
      </c>
      <c r="G5" s="9">
        <f t="shared" si="1"/>
        <v>16.70511</v>
      </c>
      <c r="H5" s="11">
        <f t="shared" si="2"/>
        <v>16705.11</v>
      </c>
      <c r="I5" s="9">
        <f t="shared" si="3"/>
        <v>14.199343500000001</v>
      </c>
      <c r="K5" s="10"/>
    </row>
    <row r="6" spans="2:11" ht="12.75">
      <c r="B6">
        <v>24432</v>
      </c>
      <c r="C6" s="7">
        <v>30</v>
      </c>
      <c r="E6">
        <v>130000</v>
      </c>
      <c r="F6">
        <f t="shared" si="0"/>
        <v>117000</v>
      </c>
      <c r="G6" s="9">
        <f t="shared" si="1"/>
        <v>19.080853846153847</v>
      </c>
      <c r="H6" s="11">
        <f t="shared" si="2"/>
        <v>24805.11</v>
      </c>
      <c r="I6" s="9">
        <f t="shared" si="3"/>
        <v>16.21872576923077</v>
      </c>
      <c r="K6" s="10"/>
    </row>
    <row r="7" spans="2:11" ht="12.75">
      <c r="B7">
        <v>65000</v>
      </c>
      <c r="C7" s="7">
        <v>40</v>
      </c>
      <c r="E7">
        <v>300000</v>
      </c>
      <c r="F7">
        <f t="shared" si="0"/>
        <v>286907</v>
      </c>
      <c r="G7" s="9">
        <f t="shared" si="1"/>
        <v>30.489303333333332</v>
      </c>
      <c r="H7" s="11">
        <f t="shared" si="2"/>
        <v>91467.91</v>
      </c>
      <c r="I7" s="9">
        <f t="shared" si="3"/>
        <v>25.915907833333332</v>
      </c>
      <c r="K7" s="10"/>
    </row>
    <row r="8" spans="3:11" ht="12.75">
      <c r="C8" s="7"/>
      <c r="E8">
        <v>1000000</v>
      </c>
      <c r="F8">
        <f t="shared" si="0"/>
        <v>986907</v>
      </c>
      <c r="G8" s="9">
        <f t="shared" si="1"/>
        <v>37.146791</v>
      </c>
      <c r="H8" s="11">
        <f t="shared" si="2"/>
        <v>371467.91</v>
      </c>
      <c r="I8" s="9">
        <f t="shared" si="3"/>
        <v>31.57477235</v>
      </c>
      <c r="K8" s="10"/>
    </row>
    <row r="9" spans="3:11" ht="12.75">
      <c r="C9" s="7"/>
      <c r="E9">
        <v>2000000</v>
      </c>
      <c r="F9">
        <f t="shared" si="0"/>
        <v>1986907</v>
      </c>
      <c r="G9" s="9">
        <f t="shared" si="1"/>
        <v>38.5733955</v>
      </c>
      <c r="H9" s="11">
        <f t="shared" si="2"/>
        <v>771467.91</v>
      </c>
      <c r="I9" s="9">
        <f t="shared" si="3"/>
        <v>32.787386174999995</v>
      </c>
      <c r="K9" s="10"/>
    </row>
    <row r="10" spans="5:9" ht="12.75">
      <c r="E10">
        <v>3000000</v>
      </c>
      <c r="F10">
        <f t="shared" si="0"/>
        <v>2986907</v>
      </c>
      <c r="G10" s="9">
        <f t="shared" si="1"/>
        <v>39.04893033333333</v>
      </c>
      <c r="H10" s="11">
        <f t="shared" si="2"/>
        <v>1171467.91</v>
      </c>
      <c r="I10" s="9">
        <f t="shared" si="3"/>
        <v>33.19159078333333</v>
      </c>
    </row>
    <row r="11" spans="5:9" ht="12.75">
      <c r="E11">
        <v>4000000</v>
      </c>
      <c r="F11">
        <f t="shared" si="0"/>
        <v>3986907</v>
      </c>
      <c r="G11" s="9">
        <f t="shared" si="1"/>
        <v>39.28669775</v>
      </c>
      <c r="H11" s="11">
        <f t="shared" si="2"/>
        <v>1571467.91</v>
      </c>
      <c r="I11" s="9">
        <f t="shared" si="3"/>
        <v>33.3936930875</v>
      </c>
    </row>
    <row r="12" spans="5:9" ht="12.75">
      <c r="E12">
        <v>5000000</v>
      </c>
      <c r="F12">
        <f t="shared" si="0"/>
        <v>4986907</v>
      </c>
      <c r="G12" s="9">
        <f t="shared" si="1"/>
        <v>39.4293582</v>
      </c>
      <c r="H12" s="11">
        <f t="shared" si="2"/>
        <v>1971467.91</v>
      </c>
      <c r="I12" s="9">
        <f t="shared" si="3"/>
        <v>33.51495447</v>
      </c>
    </row>
    <row r="13" spans="5:9" ht="12.75">
      <c r="E13">
        <v>10000000</v>
      </c>
      <c r="F13">
        <f t="shared" si="0"/>
        <v>9986907</v>
      </c>
      <c r="G13" s="9">
        <f t="shared" si="1"/>
        <v>39.7146791</v>
      </c>
      <c r="H13" s="11">
        <f t="shared" si="2"/>
        <v>3971467.91</v>
      </c>
      <c r="I13" s="9">
        <f t="shared" si="3"/>
        <v>33.757477234999996</v>
      </c>
    </row>
    <row r="15" ht="12.75">
      <c r="A15" t="s">
        <v>43</v>
      </c>
    </row>
    <row r="16" spans="1:8" ht="12.75">
      <c r="A16" t="s">
        <v>44</v>
      </c>
      <c r="H16">
        <v>4318</v>
      </c>
    </row>
    <row r="17" ht="12.75">
      <c r="A17" t="s">
        <v>45</v>
      </c>
    </row>
    <row r="19" ht="12.75">
      <c r="A19" t="s">
        <v>46</v>
      </c>
    </row>
    <row r="20" ht="12.75">
      <c r="A20" t="s">
        <v>47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workbookViewId="0" topLeftCell="A3">
      <selection activeCell="A6" sqref="A6:H29"/>
    </sheetView>
  </sheetViews>
  <sheetFormatPr defaultColWidth="11.421875" defaultRowHeight="12.75"/>
  <cols>
    <col min="6" max="6" width="12.7109375" style="0" customWidth="1"/>
  </cols>
  <sheetData>
    <row r="1" spans="1:2" ht="12.75">
      <c r="A1" t="s">
        <v>26</v>
      </c>
      <c r="B1" s="1" t="s">
        <v>27</v>
      </c>
    </row>
    <row r="6" spans="1:8" ht="12.75">
      <c r="A6" s="2" t="s">
        <v>28</v>
      </c>
      <c r="B6" s="2"/>
      <c r="C6" s="2"/>
      <c r="D6" s="2"/>
      <c r="E6" s="2"/>
      <c r="F6" s="2"/>
      <c r="G6" s="2"/>
      <c r="H6" s="3"/>
    </row>
    <row r="9" spans="1:7" ht="12.75">
      <c r="A9" t="s">
        <v>29</v>
      </c>
      <c r="F9" t="s">
        <v>3</v>
      </c>
      <c r="G9" s="4" t="s">
        <v>4</v>
      </c>
    </row>
    <row r="10" spans="6:7" ht="12.75">
      <c r="F10" s="5">
        <v>750000</v>
      </c>
      <c r="G10" s="12">
        <v>0.55</v>
      </c>
    </row>
    <row r="11" spans="6:7" ht="12.75">
      <c r="F11" s="5">
        <v>1200000</v>
      </c>
      <c r="G11" s="12">
        <v>0.75</v>
      </c>
    </row>
    <row r="12" spans="6:7" ht="12.75">
      <c r="F12" s="5">
        <v>2380000</v>
      </c>
      <c r="G12" s="12">
        <v>1</v>
      </c>
    </row>
    <row r="13" spans="6:7" ht="12.75">
      <c r="F13" s="5">
        <v>3730000</v>
      </c>
      <c r="G13" s="12">
        <v>1.3</v>
      </c>
    </row>
    <row r="14" spans="6:7" ht="12.75">
      <c r="F14" s="5">
        <v>7140000</v>
      </c>
      <c r="G14" s="12">
        <v>1.65</v>
      </c>
    </row>
    <row r="15" spans="6:7" ht="12.75">
      <c r="F15" s="5">
        <v>15530000</v>
      </c>
      <c r="G15" s="12">
        <v>1.8</v>
      </c>
    </row>
    <row r="17" ht="12.75">
      <c r="A17" s="1" t="s">
        <v>30</v>
      </c>
    </row>
    <row r="19" ht="12.75">
      <c r="A19" t="s">
        <v>31</v>
      </c>
    </row>
    <row r="21" ht="12.75">
      <c r="A21" s="1" t="s">
        <v>32</v>
      </c>
    </row>
    <row r="24" ht="12.75">
      <c r="A24" s="1" t="s">
        <v>33</v>
      </c>
    </row>
    <row r="26" ht="12.75">
      <c r="A26" t="s">
        <v>34</v>
      </c>
    </row>
    <row r="27" ht="12.75">
      <c r="A27" t="s">
        <v>35</v>
      </c>
    </row>
    <row r="29" ht="12.75">
      <c r="A29" s="1" t="s">
        <v>36</v>
      </c>
    </row>
  </sheetData>
  <mergeCells count="1">
    <mergeCell ref="A6:H6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2"/>
  <sheetViews>
    <sheetView workbookViewId="0" topLeftCell="A1">
      <selection activeCell="A1" sqref="A1:I13"/>
    </sheetView>
  </sheetViews>
  <sheetFormatPr defaultColWidth="11.421875" defaultRowHeight="12.75"/>
  <sheetData>
    <row r="1" spans="1:7" ht="12.75">
      <c r="A1" t="s">
        <v>16</v>
      </c>
      <c r="B1" s="1" t="s">
        <v>24</v>
      </c>
      <c r="G1" t="s">
        <v>17</v>
      </c>
    </row>
    <row r="2" ht="12.75">
      <c r="G2" t="s">
        <v>25</v>
      </c>
    </row>
    <row r="4" spans="1:8" ht="12.75">
      <c r="A4" t="s">
        <v>18</v>
      </c>
      <c r="B4" s="7">
        <v>2004</v>
      </c>
      <c r="C4" s="7"/>
      <c r="D4" t="s">
        <v>19</v>
      </c>
      <c r="E4" t="s">
        <v>20</v>
      </c>
      <c r="F4" t="s">
        <v>21</v>
      </c>
      <c r="G4" t="s">
        <v>22</v>
      </c>
      <c r="H4" t="s">
        <v>23</v>
      </c>
    </row>
    <row r="5" spans="2:11" ht="12.75">
      <c r="B5">
        <v>60000</v>
      </c>
      <c r="C5" s="8">
        <v>5</v>
      </c>
      <c r="D5">
        <v>2</v>
      </c>
      <c r="E5" s="5">
        <v>40951.4663338496</v>
      </c>
      <c r="F5" s="5">
        <f aca="true" t="shared" si="0" ref="F5:F12">E5</f>
        <v>40951.4663338496</v>
      </c>
      <c r="G5" s="9">
        <f aca="true" t="shared" si="1" ref="G5:G12">100*H5/E5</f>
        <v>0</v>
      </c>
      <c r="H5" s="5">
        <f aca="true" t="shared" si="2" ref="H5:H12">D$5*(C$5*MAX(MIN(F5/D$5-B$5,B$6-B$5),0)+C$6*MAX(MIN(F5/D$5-B$6,B$7-B$6),0)+C$7*MAX(MIN(F5/D$5-B$7,B$8-B$7),0)+C$8*MAX(MIN(F5/D$5-B$8,B$9-B$8),0)+C$9*MAX(MIN(F5/D$5-B$9,B$10-B$9),0)+C$10*MAX(MIN(F5/D$5-B$10,B$11-B$10),0)+C$11*MAX(F5/D$5-B$11,0))/100</f>
        <v>0</v>
      </c>
      <c r="I5" s="9"/>
      <c r="K5" s="10"/>
    </row>
    <row r="6" spans="2:11" ht="12.75">
      <c r="B6">
        <v>67600</v>
      </c>
      <c r="C6" s="7">
        <v>10</v>
      </c>
      <c r="E6" s="5">
        <v>240756.8487292077</v>
      </c>
      <c r="F6" s="5">
        <f t="shared" si="0"/>
        <v>240756.8487292077</v>
      </c>
      <c r="G6" s="9">
        <f t="shared" si="1"/>
        <v>8.619223027454447</v>
      </c>
      <c r="H6" s="5">
        <f t="shared" si="2"/>
        <v>20751.36974584154</v>
      </c>
      <c r="I6" s="9"/>
      <c r="K6" s="10"/>
    </row>
    <row r="7" spans="2:11" ht="12.75">
      <c r="B7">
        <v>71400</v>
      </c>
      <c r="C7" s="7">
        <v>15</v>
      </c>
      <c r="E7" s="5">
        <v>461479.7040903053</v>
      </c>
      <c r="F7" s="5">
        <f t="shared" si="0"/>
        <v>461479.7040903053</v>
      </c>
      <c r="G7" s="9">
        <f t="shared" si="1"/>
        <v>14.062577453105458</v>
      </c>
      <c r="H7" s="5">
        <f t="shared" si="2"/>
        <v>64895.94081806106</v>
      </c>
      <c r="I7" s="9"/>
      <c r="K7" s="10"/>
    </row>
    <row r="8" spans="2:11" ht="12.75">
      <c r="B8">
        <v>75000</v>
      </c>
      <c r="C8" s="7">
        <v>20</v>
      </c>
      <c r="E8" s="5">
        <v>857307.2208953374</v>
      </c>
      <c r="F8" s="5">
        <f t="shared" si="0"/>
        <v>857307.2208953374</v>
      </c>
      <c r="G8" s="9">
        <f t="shared" si="1"/>
        <v>16.803946201294732</v>
      </c>
      <c r="H8" s="5">
        <f t="shared" si="2"/>
        <v>144061.44417906748</v>
      </c>
      <c r="I8" s="9"/>
      <c r="K8" s="10"/>
    </row>
    <row r="9" spans="2:11" ht="12.75">
      <c r="B9">
        <v>580000</v>
      </c>
      <c r="C9" s="7">
        <v>30</v>
      </c>
      <c r="E9" s="5">
        <v>1447585.565410179</v>
      </c>
      <c r="F9" s="5">
        <f t="shared" si="0"/>
        <v>1447585.565410179</v>
      </c>
      <c r="G9" s="9">
        <f t="shared" si="1"/>
        <v>20.093849826461415</v>
      </c>
      <c r="H9" s="5">
        <f t="shared" si="2"/>
        <v>290875.66962305375</v>
      </c>
      <c r="I9" s="9"/>
      <c r="K9" s="10"/>
    </row>
    <row r="10" spans="2:11" ht="12.75">
      <c r="B10">
        <v>910000</v>
      </c>
      <c r="C10" s="7">
        <v>35</v>
      </c>
      <c r="E10" s="5">
        <v>3301299.729008752</v>
      </c>
      <c r="F10" s="5">
        <f t="shared" si="0"/>
        <v>3301299.729008752</v>
      </c>
      <c r="G10" s="9">
        <f t="shared" si="1"/>
        <v>27.899766175718288</v>
      </c>
      <c r="H10" s="5">
        <f t="shared" si="2"/>
        <v>921054.9051530632</v>
      </c>
      <c r="I10" s="9"/>
      <c r="K10" s="10"/>
    </row>
    <row r="11" spans="2:9" ht="12.75">
      <c r="B11">
        <v>1760000</v>
      </c>
      <c r="C11" s="7">
        <v>40</v>
      </c>
      <c r="E11" s="5">
        <v>12723726.895949746</v>
      </c>
      <c r="F11" s="5">
        <f t="shared" si="0"/>
        <v>12723726.895949746</v>
      </c>
      <c r="G11" s="9">
        <f t="shared" si="1"/>
        <v>36.77452995214288</v>
      </c>
      <c r="H11" s="5">
        <f t="shared" si="2"/>
        <v>4679090.758379898</v>
      </c>
      <c r="I11" s="9"/>
    </row>
    <row r="12" spans="5:9" ht="12.75">
      <c r="E12" s="5">
        <v>100000000</v>
      </c>
      <c r="F12" s="5">
        <f t="shared" si="0"/>
        <v>100000000</v>
      </c>
      <c r="G12" s="9">
        <f t="shared" si="1"/>
        <v>39.5896</v>
      </c>
      <c r="H12" s="5">
        <f t="shared" si="2"/>
        <v>39589600</v>
      </c>
      <c r="I12" s="9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EHESS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piketty</dc:creator>
  <cp:keywords/>
  <dc:description/>
  <cp:lastModifiedBy>piketty</cp:lastModifiedBy>
  <dcterms:created xsi:type="dcterms:W3CDTF">2006-11-19T21:40:19Z</dcterms:created>
  <dcterms:modified xsi:type="dcterms:W3CDTF">2006-11-19T21:55:11Z</dcterms:modified>
  <cp:category/>
  <cp:version/>
  <cp:contentType/>
  <cp:contentStatus/>
</cp:coreProperties>
</file>